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530" firstSheet="2" activeTab="9"/>
  </bookViews>
  <sheets>
    <sheet name="1. Nhân lực cấp  huyện" sheetId="14" r:id="rId1"/>
    <sheet name="2. Kinh phí huyện, xã" sheetId="8" r:id="rId2"/>
    <sheet name="3.BPTT CD" sheetId="1" r:id="rId3"/>
    <sheet name="4. CSSKSS CD" sheetId="2" r:id="rId4"/>
    <sheet name="5.BPTT" sheetId="4" r:id="rId5"/>
    <sheet name="6.Mức sinh" sheetId="5" r:id="rId6"/>
    <sheet name="7.ĐV vi phạm" sheetId="7" r:id="rId7"/>
    <sheet name="8.VTN.TN" sheetId="13" r:id="rId8"/>
    <sheet name="9. SLTS.SS" sheetId="12" r:id="rId9"/>
    <sheet name="10. NCT" sheetId="11" r:id="rId10"/>
  </sheets>
  <definedNames>
    <definedName name="_xlnm.Print_Area" localSheetId="3">'4. CSSKSS CD'!$A$1:$K$25</definedName>
    <definedName name="Theo_doi">#REF!</definedName>
  </definedNames>
  <calcPr calcId="144525"/>
</workbook>
</file>

<file path=xl/calcChain.xml><?xml version="1.0" encoding="utf-8"?>
<calcChain xmlns="http://schemas.openxmlformats.org/spreadsheetml/2006/main">
  <c r="H9" i="14" l="1"/>
  <c r="M23" i="1" l="1"/>
  <c r="F23" i="1"/>
  <c r="H23" i="1" s="1"/>
  <c r="E23" i="1"/>
  <c r="M22" i="1"/>
  <c r="F22" i="1"/>
  <c r="H22" i="1" s="1"/>
  <c r="E22" i="1"/>
  <c r="M21" i="1"/>
  <c r="F21" i="1"/>
  <c r="H21" i="1" s="1"/>
  <c r="E21" i="1"/>
  <c r="M20" i="1"/>
  <c r="F20" i="1"/>
  <c r="H20" i="1" s="1"/>
  <c r="E20" i="1"/>
  <c r="M19" i="1"/>
  <c r="F19" i="1"/>
  <c r="H19" i="1" s="1"/>
  <c r="E19" i="1"/>
  <c r="M18" i="1"/>
  <c r="F18" i="1"/>
  <c r="H18" i="1" s="1"/>
  <c r="E18" i="1"/>
  <c r="M17" i="1"/>
  <c r="G17" i="1"/>
  <c r="F17" i="1"/>
  <c r="E17" i="1"/>
  <c r="M16" i="1"/>
  <c r="F16" i="1"/>
  <c r="H16" i="1" s="1"/>
  <c r="E16" i="1"/>
  <c r="M15" i="1"/>
  <c r="F15" i="1"/>
  <c r="H15" i="1" s="1"/>
  <c r="E15" i="1"/>
  <c r="M14" i="1"/>
  <c r="F14" i="1"/>
  <c r="H14" i="1" s="1"/>
  <c r="E14" i="1"/>
  <c r="M13" i="1"/>
  <c r="F13" i="1"/>
  <c r="H13" i="1" s="1"/>
  <c r="E13" i="1"/>
  <c r="M12" i="1"/>
  <c r="F12" i="1"/>
  <c r="H12" i="1" s="1"/>
  <c r="E12" i="1"/>
  <c r="M11" i="1"/>
  <c r="F11" i="1"/>
  <c r="H11" i="1" s="1"/>
  <c r="E11" i="1"/>
  <c r="S10" i="1"/>
  <c r="R10" i="1"/>
  <c r="Q10" i="1"/>
  <c r="P10" i="1"/>
  <c r="O10" i="1"/>
  <c r="N10" i="1"/>
  <c r="L10" i="1"/>
  <c r="M10" i="1" s="1"/>
  <c r="K10" i="1"/>
  <c r="J10" i="1"/>
  <c r="I10" i="1"/>
  <c r="F10" i="1"/>
  <c r="D10" i="1"/>
  <c r="C10" i="1"/>
  <c r="H17" i="1" l="1"/>
  <c r="E10" i="1"/>
  <c r="G10" i="1"/>
  <c r="H10" i="1" s="1"/>
  <c r="K25" i="2" l="1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J12" i="2"/>
  <c r="K12" i="2" s="1"/>
  <c r="I12" i="2"/>
  <c r="H12" i="2"/>
  <c r="G12" i="2"/>
  <c r="F12" i="2"/>
  <c r="D12" i="2"/>
  <c r="E12" i="2" s="1"/>
  <c r="C12" i="2"/>
  <c r="Z12" i="4" l="1"/>
  <c r="Z13" i="4"/>
  <c r="Z14" i="4"/>
  <c r="Z15" i="4"/>
  <c r="Z16" i="4"/>
  <c r="Z17" i="4"/>
  <c r="Z18" i="4"/>
  <c r="Z19" i="4"/>
  <c r="Z20" i="4"/>
  <c r="Z21" i="4"/>
  <c r="Z22" i="4"/>
  <c r="Z23" i="4"/>
  <c r="Z24" i="4"/>
  <c r="Z11" i="4"/>
  <c r="N12" i="13" l="1"/>
  <c r="M12" i="13"/>
  <c r="L12" i="13"/>
  <c r="K12" i="13"/>
  <c r="J12" i="13"/>
  <c r="I12" i="13"/>
  <c r="H12" i="13"/>
  <c r="G12" i="13"/>
  <c r="D12" i="13"/>
  <c r="E12" i="13"/>
  <c r="F12" i="13"/>
  <c r="C12" i="13"/>
  <c r="O12" i="13"/>
  <c r="P12" i="13" l="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K14" i="11"/>
  <c r="K10" i="11"/>
  <c r="K11" i="11"/>
  <c r="K12" i="11"/>
  <c r="K13" i="11"/>
  <c r="K15" i="11"/>
  <c r="K16" i="11"/>
  <c r="K17" i="11"/>
  <c r="K18" i="11"/>
  <c r="K19" i="11"/>
  <c r="K20" i="11"/>
  <c r="K21" i="11"/>
  <c r="K22" i="11"/>
  <c r="J9" i="11"/>
  <c r="F9" i="11" l="1"/>
  <c r="L9" i="11" s="1"/>
  <c r="E9" i="11"/>
  <c r="K9" i="11" s="1"/>
  <c r="D9" i="11"/>
  <c r="C9" i="11"/>
  <c r="V21" i="7" l="1"/>
  <c r="V23" i="7" s="1"/>
  <c r="U21" i="7"/>
  <c r="U23" i="7" s="1"/>
  <c r="T21" i="7"/>
  <c r="T23" i="7" s="1"/>
  <c r="R21" i="7"/>
  <c r="R23" i="7" s="1"/>
  <c r="Q21" i="7"/>
  <c r="Q23" i="7" s="1"/>
  <c r="P21" i="7"/>
  <c r="P23" i="7" s="1"/>
  <c r="O21" i="7"/>
  <c r="O23" i="7" s="1"/>
  <c r="N21" i="7"/>
  <c r="N23" i="7" s="1"/>
  <c r="L21" i="7"/>
  <c r="L23" i="7" s="1"/>
  <c r="K21" i="7"/>
  <c r="K23" i="7" s="1"/>
  <c r="I21" i="7"/>
  <c r="I23" i="7" s="1"/>
  <c r="H21" i="7"/>
  <c r="H23" i="7" s="1"/>
  <c r="G21" i="7"/>
  <c r="G23" i="7" s="1"/>
  <c r="F21" i="7"/>
  <c r="F23" i="7" s="1"/>
  <c r="E21" i="7"/>
  <c r="E23" i="7" s="1"/>
  <c r="D21" i="7"/>
  <c r="D23" i="7" s="1"/>
  <c r="C21" i="7"/>
  <c r="C23" i="7" s="1"/>
  <c r="M20" i="7"/>
  <c r="J20" i="7"/>
  <c r="S19" i="7"/>
  <c r="M19" i="7"/>
  <c r="J19" i="7"/>
  <c r="S18" i="7"/>
  <c r="M18" i="7"/>
  <c r="J18" i="7"/>
  <c r="S17" i="7"/>
  <c r="M17" i="7"/>
  <c r="J17" i="7"/>
  <c r="S16" i="7"/>
  <c r="M16" i="7"/>
  <c r="J16" i="7"/>
  <c r="S15" i="7"/>
  <c r="M15" i="7"/>
  <c r="J15" i="7"/>
  <c r="M14" i="7"/>
  <c r="J14" i="7"/>
  <c r="M13" i="7"/>
  <c r="M11" i="7"/>
  <c r="J11" i="7"/>
  <c r="S10" i="7"/>
  <c r="M10" i="7"/>
  <c r="J10" i="7"/>
  <c r="S9" i="7"/>
  <c r="M9" i="7"/>
  <c r="J9" i="7"/>
  <c r="S8" i="7"/>
  <c r="S21" i="7" s="1"/>
  <c r="S23" i="7" s="1"/>
  <c r="M8" i="7"/>
  <c r="M21" i="7" s="1"/>
  <c r="M23" i="7" s="1"/>
  <c r="J8" i="7"/>
  <c r="J21" i="7" s="1"/>
  <c r="J23" i="7" s="1"/>
  <c r="X24" i="4" l="1"/>
  <c r="W24" i="4"/>
  <c r="T24" i="4"/>
  <c r="P24" i="4"/>
  <c r="Y24" i="4" s="1"/>
  <c r="O24" i="4"/>
  <c r="N24" i="4"/>
  <c r="K24" i="4"/>
  <c r="E24" i="4"/>
  <c r="Y23" i="4"/>
  <c r="W23" i="4"/>
  <c r="T23" i="4"/>
  <c r="P23" i="4"/>
  <c r="O23" i="4"/>
  <c r="X23" i="4" s="1"/>
  <c r="N23" i="4"/>
  <c r="K23" i="4"/>
  <c r="E23" i="4"/>
  <c r="X22" i="4"/>
  <c r="W22" i="4"/>
  <c r="T22" i="4"/>
  <c r="P22" i="4"/>
  <c r="Y22" i="4" s="1"/>
  <c r="O22" i="4"/>
  <c r="N22" i="4"/>
  <c r="K22" i="4"/>
  <c r="E22" i="4"/>
  <c r="Y21" i="4"/>
  <c r="W21" i="4"/>
  <c r="T21" i="4"/>
  <c r="P21" i="4"/>
  <c r="O21" i="4"/>
  <c r="Q21" i="4" s="1"/>
  <c r="N21" i="4"/>
  <c r="K21" i="4"/>
  <c r="E21" i="4"/>
  <c r="X20" i="4"/>
  <c r="W20" i="4"/>
  <c r="T20" i="4"/>
  <c r="P20" i="4"/>
  <c r="Y20" i="4" s="1"/>
  <c r="O20" i="4"/>
  <c r="N20" i="4"/>
  <c r="K20" i="4"/>
  <c r="E20" i="4"/>
  <c r="Y19" i="4"/>
  <c r="W19" i="4"/>
  <c r="T19" i="4"/>
  <c r="P19" i="4"/>
  <c r="O19" i="4"/>
  <c r="X19" i="4" s="1"/>
  <c r="N19" i="4"/>
  <c r="K19" i="4"/>
  <c r="E19" i="4"/>
  <c r="X18" i="4"/>
  <c r="W18" i="4"/>
  <c r="T18" i="4"/>
  <c r="P18" i="4"/>
  <c r="Y18" i="4" s="1"/>
  <c r="O18" i="4"/>
  <c r="N18" i="4"/>
  <c r="K18" i="4"/>
  <c r="E18" i="4"/>
  <c r="Y17" i="4"/>
  <c r="W17" i="4"/>
  <c r="T17" i="4"/>
  <c r="P17" i="4"/>
  <c r="O17" i="4"/>
  <c r="Q17" i="4" s="1"/>
  <c r="N17" i="4"/>
  <c r="K17" i="4"/>
  <c r="E17" i="4"/>
  <c r="X16" i="4"/>
  <c r="W16" i="4"/>
  <c r="T16" i="4"/>
  <c r="P16" i="4"/>
  <c r="Y16" i="4" s="1"/>
  <c r="O16" i="4"/>
  <c r="N16" i="4"/>
  <c r="K16" i="4"/>
  <c r="E16" i="4"/>
  <c r="Y15" i="4"/>
  <c r="W15" i="4"/>
  <c r="T15" i="4"/>
  <c r="Q15" i="4"/>
  <c r="P15" i="4"/>
  <c r="O15" i="4"/>
  <c r="X15" i="4" s="1"/>
  <c r="N15" i="4"/>
  <c r="K15" i="4"/>
  <c r="E15" i="4"/>
  <c r="X14" i="4"/>
  <c r="W14" i="4"/>
  <c r="T14" i="4"/>
  <c r="P14" i="4"/>
  <c r="Y14" i="4" s="1"/>
  <c r="O14" i="4"/>
  <c r="N14" i="4"/>
  <c r="K14" i="4"/>
  <c r="E14" i="4"/>
  <c r="Y13" i="4"/>
  <c r="W13" i="4"/>
  <c r="T13" i="4"/>
  <c r="Q13" i="4"/>
  <c r="P13" i="4"/>
  <c r="O13" i="4"/>
  <c r="X13" i="4" s="1"/>
  <c r="N13" i="4"/>
  <c r="K13" i="4"/>
  <c r="E13" i="4"/>
  <c r="X12" i="4"/>
  <c r="W12" i="4"/>
  <c r="T12" i="4"/>
  <c r="P12" i="4"/>
  <c r="Y12" i="4" s="1"/>
  <c r="O12" i="4"/>
  <c r="N12" i="4"/>
  <c r="K12" i="4"/>
  <c r="E12" i="4"/>
  <c r="Y11" i="4"/>
  <c r="W11" i="4"/>
  <c r="T11" i="4"/>
  <c r="Q11" i="4"/>
  <c r="P11" i="4"/>
  <c r="O11" i="4"/>
  <c r="X11" i="4" s="1"/>
  <c r="N11" i="4"/>
  <c r="K11" i="4"/>
  <c r="E11" i="4"/>
  <c r="Q19" i="4" l="1"/>
  <c r="Q23" i="4"/>
  <c r="Q14" i="4"/>
  <c r="X17" i="4"/>
  <c r="Q18" i="4"/>
  <c r="X21" i="4"/>
  <c r="Q22" i="4"/>
  <c r="Q12" i="4"/>
  <c r="Q16" i="4"/>
  <c r="Q20" i="4"/>
  <c r="Q24" i="4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L11" i="8"/>
  <c r="K12" i="8"/>
  <c r="K13" i="8"/>
  <c r="N13" i="8" s="1"/>
  <c r="K14" i="8"/>
  <c r="N14" i="8" s="1"/>
  <c r="K15" i="8"/>
  <c r="N15" i="8" s="1"/>
  <c r="K16" i="8"/>
  <c r="K17" i="8"/>
  <c r="N17" i="8" s="1"/>
  <c r="K18" i="8"/>
  <c r="N18" i="8" s="1"/>
  <c r="K19" i="8"/>
  <c r="N19" i="8" s="1"/>
  <c r="K20" i="8"/>
  <c r="K21" i="8"/>
  <c r="N21" i="8" s="1"/>
  <c r="K22" i="8"/>
  <c r="N22" i="8" s="1"/>
  <c r="K23" i="8"/>
  <c r="N23" i="8" s="1"/>
  <c r="K24" i="8"/>
  <c r="J11" i="8"/>
  <c r="M11" i="8" s="1"/>
  <c r="I12" i="8"/>
  <c r="N12" i="8" s="1"/>
  <c r="I13" i="8"/>
  <c r="I14" i="8"/>
  <c r="I15" i="8"/>
  <c r="I16" i="8"/>
  <c r="N16" i="8" s="1"/>
  <c r="I17" i="8"/>
  <c r="I18" i="8"/>
  <c r="I19" i="8"/>
  <c r="I20" i="8"/>
  <c r="N20" i="8" s="1"/>
  <c r="I21" i="8"/>
  <c r="I22" i="8"/>
  <c r="I23" i="8"/>
  <c r="I24" i="8"/>
  <c r="N24" i="8" s="1"/>
  <c r="H11" i="8"/>
  <c r="G13" i="8" l="1"/>
  <c r="G14" i="8"/>
  <c r="G15" i="8"/>
  <c r="G16" i="8"/>
  <c r="G17" i="8"/>
  <c r="G18" i="8"/>
  <c r="G19" i="8"/>
  <c r="G20" i="8"/>
  <c r="G21" i="8"/>
  <c r="G22" i="8"/>
  <c r="G23" i="8"/>
  <c r="G24" i="8"/>
  <c r="G12" i="8"/>
  <c r="E11" i="8"/>
  <c r="F11" i="8"/>
  <c r="G11" i="8" s="1"/>
  <c r="D11" i="8"/>
  <c r="K11" i="8" s="1"/>
  <c r="C11" i="8"/>
  <c r="I11" i="8" s="1"/>
  <c r="N11" i="8" l="1"/>
  <c r="E9" i="14" l="1"/>
  <c r="F9" i="14"/>
  <c r="D9" i="14"/>
</calcChain>
</file>

<file path=xl/sharedStrings.xml><?xml version="1.0" encoding="utf-8"?>
<sst xmlns="http://schemas.openxmlformats.org/spreadsheetml/2006/main" count="478" uniqueCount="181">
  <si>
    <t>TT</t>
  </si>
  <si>
    <t>Triệt sản</t>
  </si>
  <si>
    <t>Thuốc tiêm</t>
  </si>
  <si>
    <t>Thuốc cấy</t>
  </si>
  <si>
    <t>Thuốc uống</t>
  </si>
  <si>
    <t>BCS</t>
  </si>
  <si>
    <t>Đức Thọ</t>
  </si>
  <si>
    <t>Nghi Xuân</t>
  </si>
  <si>
    <t>Can Lộc</t>
  </si>
  <si>
    <t>Thạch Hà</t>
  </si>
  <si>
    <t>Cẩm Xuyên</t>
  </si>
  <si>
    <t>Kỳ Anh</t>
  </si>
  <si>
    <t>TX Kỳ Anh</t>
  </si>
  <si>
    <t>TP Hà Tĩnh</t>
  </si>
  <si>
    <t>Hồng Lĩnh</t>
  </si>
  <si>
    <t>Hương Sơn</t>
  </si>
  <si>
    <t>Hương Khê</t>
  </si>
  <si>
    <t>Vũ Quang</t>
  </si>
  <si>
    <t>Lộc Hà</t>
  </si>
  <si>
    <t>CHI CỤC DÂN SỐ - KHHGĐ</t>
  </si>
  <si>
    <t>Tổng số</t>
  </si>
  <si>
    <t>Trong đó</t>
  </si>
  <si>
    <t>DCTC</t>
  </si>
  <si>
    <t>Bao cao su</t>
  </si>
  <si>
    <t>Toàn tỉnh</t>
  </si>
  <si>
    <t>Đơn vị</t>
  </si>
  <si>
    <t>Khám phụ khoa</t>
  </si>
  <si>
    <t>Thuốc điều trị</t>
  </si>
  <si>
    <t xml:space="preserve"> Kỳ Anh</t>
  </si>
  <si>
    <t>Tx. Kỳ Anh</t>
  </si>
  <si>
    <t>SỞ Y TẾ HÀ TĨNH</t>
  </si>
  <si>
    <t>Phụ lục 4</t>
  </si>
  <si>
    <t>Ghi chú</t>
  </si>
  <si>
    <t>Nam</t>
  </si>
  <si>
    <t>Nữ</t>
  </si>
  <si>
    <t>Thứ 3</t>
  </si>
  <si>
    <t>Thứ 4</t>
  </si>
  <si>
    <t>Tổng</t>
  </si>
  <si>
    <t>Đảng viên cán bộ</t>
  </si>
  <si>
    <t>Đảng viên nông dân</t>
  </si>
  <si>
    <t xml:space="preserve">Cán bộ Y tế </t>
  </si>
  <si>
    <t xml:space="preserve">Cán bộ CC cấp xã </t>
  </si>
  <si>
    <t>LLVT</t>
  </si>
  <si>
    <t>Khác</t>
  </si>
  <si>
    <t>Y tế thôn bản</t>
  </si>
  <si>
    <r>
      <t xml:space="preserve">Đơn vị tính: </t>
    </r>
    <r>
      <rPr>
        <b/>
        <i/>
        <sz val="12"/>
        <color rgb="FF000000"/>
        <rFont val="Times New Roman"/>
        <family val="1"/>
      </rPr>
      <t>người</t>
    </r>
  </si>
  <si>
    <t xml:space="preserve">  Đơn vị</t>
  </si>
  <si>
    <t>Số lượng</t>
  </si>
  <si>
    <t>Cán bộ ngành Giáo dục - Đào tạo</t>
  </si>
  <si>
    <t>CTV Dân số - KHHGĐ</t>
  </si>
  <si>
    <t>Đạt tỷ lệ %</t>
  </si>
  <si>
    <t>Tổng BPTT 
lâm sàng</t>
  </si>
  <si>
    <t>Thực hiện</t>
  </si>
  <si>
    <t>Kế hoạch</t>
  </si>
  <si>
    <t>Thuôc tiêm</t>
  </si>
  <si>
    <t>Biện pháp tránh thai lâm sàng</t>
  </si>
  <si>
    <t>BPTT Phi lâm sàng</t>
  </si>
  <si>
    <t>Thuôc uống</t>
  </si>
  <si>
    <t>Tổng các biện pháp tránh thai hiện đại</t>
  </si>
  <si>
    <t>Đơn vị tính: Người</t>
  </si>
  <si>
    <t>Tổng hợp 4 biện pháp TT lâm sàng</t>
  </si>
  <si>
    <t>Phụ lục 6</t>
  </si>
  <si>
    <t>Thành phố Hà Tĩnh</t>
  </si>
  <si>
    <t>Thị xã Hồng Lĩnh</t>
  </si>
  <si>
    <t>Thị xã Kỳ Anh</t>
  </si>
  <si>
    <t xml:space="preserve">Xã hội hóa </t>
  </si>
  <si>
    <t>Đạt % KH</t>
  </si>
  <si>
    <t>Chỉ tiêu</t>
  </si>
  <si>
    <t>Kết quả thực hiện</t>
  </si>
  <si>
    <t>Gói dịch vụ phát hiện viêm nhiễm đường sinh sản trong chiến dịch</t>
  </si>
  <si>
    <t>Phụ lục 8</t>
  </si>
  <si>
    <t xml:space="preserve">Thạch Hà </t>
  </si>
  <si>
    <t>TX. Kỳ Anh</t>
  </si>
  <si>
    <t>TX. Hồng Lĩnh</t>
  </si>
  <si>
    <t xml:space="preserve">Lộc Hà </t>
  </si>
  <si>
    <t xml:space="preserve">Can Lộc </t>
  </si>
  <si>
    <t xml:space="preserve">TPH.Tĩnh </t>
  </si>
  <si>
    <t xml:space="preserve">TX H. lĩnh </t>
  </si>
  <si>
    <t>Hương  Sơn</t>
  </si>
  <si>
    <t xml:space="preserve">Vũ  Quang </t>
  </si>
  <si>
    <t>Tỷ suất sinh  thô</t>
  </si>
  <si>
    <t>Tỷ lệ sinh 
trên hai con</t>
  </si>
  <si>
    <t>Tỷ số giới tính 
khi sinh</t>
  </si>
  <si>
    <t>Số trẻ
 sinh ra</t>
  </si>
  <si>
    <t>Con thứ
 ba trở lên</t>
  </si>
  <si>
    <t>Chỉ tiêu giao</t>
  </si>
  <si>
    <t>Kết quả  thực hiện</t>
  </si>
  <si>
    <t>Sàng lọc sơ sinh</t>
  </si>
  <si>
    <t>Sàng lọc trước sinh</t>
  </si>
  <si>
    <t>Số ca</t>
  </si>
  <si>
    <t>Phụ lục 7</t>
  </si>
  <si>
    <t>Phụ lục 5</t>
  </si>
  <si>
    <t>TỔNG HỢP KINH PHÍ NĂM 2019, 2020</t>
  </si>
  <si>
    <t>Số đơn vị cấp xã</t>
  </si>
  <si>
    <t>Đã thực hiện</t>
  </si>
  <si>
    <t>Dân số
thời điểm báo cáo</t>
  </si>
  <si>
    <t>Ước cả năm</t>
  </si>
  <si>
    <t xml:space="preserve">Miễn phí  </t>
  </si>
  <si>
    <t>Đạt tỷ lệ chung (%)</t>
  </si>
  <si>
    <t>Đạt tỷ lệ so với chỉ tiêu miễn phí (%)</t>
  </si>
  <si>
    <t>Số ca tăng, giảm so với cùng kỳ 2019</t>
  </si>
  <si>
    <t>Kết quả thực hiện 6 tháng</t>
  </si>
  <si>
    <t>Đạt tỷ lệ (%)</t>
  </si>
  <si>
    <t>Tổng số người cao tuổi</t>
  </si>
  <si>
    <t>Phụ lục 9</t>
  </si>
  <si>
    <t>Số đơn vị cấp xã triển khai</t>
  </si>
  <si>
    <t>Giao lưu đối thoại SKSS tại trường THPT</t>
  </si>
  <si>
    <t>SL</t>
  </si>
  <si>
    <t>TL%</t>
  </si>
  <si>
    <t>Giao lưu đối thoại SKSS tại xã, phường, thị trấn</t>
  </si>
  <si>
    <t>Chỉ tiêu (cuộc)</t>
  </si>
  <si>
    <t>CLB THN</t>
  </si>
  <si>
    <t>Tập huấn cho BCN CLB THN</t>
  </si>
  <si>
    <t>Chỉ tiêu (lớp)</t>
  </si>
  <si>
    <t>KẾT QUẢ THỰC HỊỆN GÓI DỊCH VỤ KHHGĐ TRONG CHIẾN DỊCH, 6 THÁNG NĂM 2020</t>
  </si>
  <si>
    <t>KẾT QUẢ THỰC HỊỆN GÓI DỊCH VỤ CSSKSS TRONG CHIẾN DỊCH, 6 THÁNG NĂM 2020</t>
  </si>
  <si>
    <t>KẾT QUẢ THỰC HIỆN DỊCH VỤ KHHGĐ 6 THÁNG NĂM 2020</t>
  </si>
  <si>
    <t>KẾT QUẢ MỨC SINH, TỶ SỐ GIỚI TÍNH KHI SINH 6 THÁNG 2020</t>
  </si>
  <si>
    <t>TƯ VẤN VÀ CUNG CẤP DỊCH VỤ DS-KHHGĐ CHO VTN.TN 6 THÁNG 2020</t>
  </si>
  <si>
    <t>SÀNG LỌC TRƯỚC SINH VÀ SÀNG LỌC SƠ SINH 6 THÁNG 2020</t>
  </si>
  <si>
    <t>CHĂM SÓC SỨC KHỎE NGƯỜI CAO TUỔI  6 THÁNG 2020</t>
  </si>
  <si>
    <t>Đơn  vị</t>
  </si>
  <si>
    <t>Huyện Kỳ Anh</t>
  </si>
  <si>
    <t>Trong đó quản lý Phòng DS-TT do Trưởng Phòng Hành chính – Kế hoạch kiêm phụ trách</t>
  </si>
  <si>
    <t xml:space="preserve">ĐVT: triệu đồng </t>
  </si>
  <si>
    <t>Kinh phí cấp huyện</t>
  </si>
  <si>
    <t>Tổng KP</t>
  </si>
  <si>
    <t>TB/xã</t>
  </si>
  <si>
    <t>Kinh phí cấp xã</t>
  </si>
  <si>
    <t>Số đang làm nhiệm vụ DS-KHHGĐ</t>
  </si>
  <si>
    <t>Số có tên trong danh sách biên chế quỹ tiền lương</t>
  </si>
  <si>
    <t>TÌNH HÌNH NHÂN LỰC</t>
  </si>
  <si>
    <t>Siêu âm BMSS nghi ngờ có nguy cơ cao</t>
  </si>
  <si>
    <t>Số đơn vị 
cấp xã</t>
  </si>
  <si>
    <t>Số xã 
không bố trí</t>
  </si>
  <si>
    <t>CẤP HUYỆN, XÃ BỐ TRÍ THỰC HIỆN CÔNG TÁC DS-KHHGĐ THEO NGHỊ QUYẾT 78/2013/NQ-HĐND</t>
  </si>
  <si>
    <t>2020 so với 2019</t>
  </si>
  <si>
    <t>Thông tin về 
số trẻ sinh ra</t>
  </si>
  <si>
    <t>Phụ lục 3</t>
  </si>
  <si>
    <t>Phụ lục 2</t>
  </si>
  <si>
    <t>Số cháu là con thứ 3 trở lên</t>
  </si>
  <si>
    <t>Tổng số cặp vợ chồng sinh con thứ 3 trở lên  (cặp)</t>
  </si>
  <si>
    <t>Đảng viên</t>
  </si>
  <si>
    <t>Cán bộ, CC, VC, LLVT</t>
  </si>
  <si>
    <t xml:space="preserve">Cán bộ không chuyên trách thôn, xã </t>
  </si>
  <si>
    <t>Thứ 5 trở lên</t>
  </si>
  <si>
    <t>Một cặp sinh đôi</t>
  </si>
  <si>
    <t>01 người DS kiêm YT</t>
  </si>
  <si>
    <t>Nói chuyện chuyên đề tại cấp xã</t>
  </si>
  <si>
    <t xml:space="preserve"> -   </t>
  </si>
  <si>
    <t>Chỉ tiêu
(Số CLB)</t>
  </si>
  <si>
    <t>Đang 
hoạt động</t>
  </si>
  <si>
    <t>Tổng số đơn vị cấp xã</t>
  </si>
  <si>
    <t>Số đơn vị cấp xã
 triển khai Đề án CSSK Người cao tuổi</t>
  </si>
  <si>
    <t>Người cao tuổi được 
khám sức khỏe định kỳ</t>
  </si>
  <si>
    <t>Người cao tuổi được theo dõi 
sức khỏe bằng hồ sơ điên tử</t>
  </si>
  <si>
    <t>Số người cao tuổi tại địa bàn triển khai 
Đề án</t>
  </si>
  <si>
    <t>Giao  lưu đối thoại SKSS tại trường THPT</t>
  </si>
  <si>
    <t>CLB Tiền hôn nhân</t>
  </si>
  <si>
    <t xml:space="preserve"> TL%
</t>
  </si>
  <si>
    <t xml:space="preserve"> -     </t>
  </si>
  <si>
    <t>Đạt tỷ lệ % so người cao tuổi tại địa bàn triển khai</t>
  </si>
  <si>
    <t>Đạt tỷ lệ % so người cao tuổi toàn tỉnh (toàn huyện)</t>
  </si>
  <si>
    <t xml:space="preserve">Đạt tỷ lệ % so với người cao tuổi ở địa bàn triển khai 
Đề án </t>
  </si>
  <si>
    <t xml:space="preserve">Đạt tỷ lệ % so với người cao tuổi 
toàn tỉnh 
(toàn huyện) </t>
  </si>
  <si>
    <t>Phụ lục 10</t>
  </si>
  <si>
    <r>
      <t xml:space="preserve">Đạt tỷ lệ 
</t>
    </r>
    <r>
      <rPr>
        <sz val="11"/>
        <rFont val="Times New Roman"/>
        <family val="1"/>
      </rPr>
      <t>(%)</t>
    </r>
  </si>
  <si>
    <r>
      <t xml:space="preserve">Tỷ lệ
</t>
    </r>
    <r>
      <rPr>
        <sz val="11"/>
        <rFont val="Times New Roman"/>
        <family val="1"/>
      </rPr>
      <t>%</t>
    </r>
  </si>
  <si>
    <t xml:space="preserve">Tổng 6 tháng 2020 </t>
  </si>
  <si>
    <r>
      <rPr>
        <b/>
        <sz val="12"/>
        <rFont val="Times New Roman"/>
        <family val="1"/>
      </rPr>
      <t>Tổng 6 tháng 2019</t>
    </r>
    <r>
      <rPr>
        <sz val="12"/>
        <rFont val="Times New Roman"/>
        <family val="1"/>
      </rPr>
      <t xml:space="preserve">
 </t>
    </r>
  </si>
  <si>
    <t>6 tháng 2020 
so với 6 tháng 2019</t>
  </si>
  <si>
    <t>Kiêm cả nhiệm vụ Truyền thông Y tế</t>
  </si>
  <si>
    <t>Kiêm cả nhiệm vụ Truyền thông Y tế và Sức khỏe sinh sản</t>
  </si>
  <si>
    <t>Kèm theo Báo cáo Hội nghị giao ban công tác dân số toàn tỉnh 6 tháng năm 2020</t>
  </si>
  <si>
    <t>Kèm theo Báo cáo  Hội nghị giao ban công tác dân số toàn tỉnh 6 tháng năm 2020</t>
  </si>
  <si>
    <r>
      <t xml:space="preserve">TỔNG HỢP CÁN BỘ, ĐẢNG VIÊN SINH VI PHẠM CHÍNH SÁCH DÂN SỐ 6 THÁNG 2020
</t>
    </r>
    <r>
      <rPr>
        <i/>
        <sz val="12"/>
        <rFont val="Times New Roman"/>
        <family val="1"/>
      </rPr>
      <t>Kèm theo Báo cáo Hội nghị giao ban công tác dân số toàn tỉnh 6 tháng năm 2020</t>
    </r>
  </si>
  <si>
    <t>Số CTV không làm việc vì lý do chế  độ bồi  dưỡng thấp</t>
  </si>
  <si>
    <t>Ở CẤP HUYỆN VÀ Ở THÔN, TỔ DÂN PHỐ</t>
  </si>
  <si>
    <t>Tình hình nhân lực cấp huyện</t>
  </si>
  <si>
    <t>Phụ lục 1</t>
  </si>
  <si>
    <t>Số đã
 biệt phái sang 
đơn vị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</si>
</sst>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_-* #,##0\ _₫_-;\-* #,##0\ _₫_-;_-* &quot;-&quot;??\ _₫_-;_-@_-"/>
    <numFmt numFmtId="168" formatCode="_-* #,##0.0\ _₫_-;\-* #,##0.0\ _₫_-;_-* &quot;-&quot;??\ _₫_-;_-@_-"/>
  </numFmts>
  <fonts count="28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1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/>
    <xf numFmtId="43" fontId="24" fillId="0" borderId="0" applyFont="0" applyFill="0" applyBorder="0" applyAlignment="0" applyProtection="0"/>
  </cellStyleXfs>
  <cellXfs count="35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2" borderId="12" xfId="0" applyFont="1" applyFill="1" applyBorder="1" applyAlignme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14" fillId="0" borderId="0" xfId="1" applyFont="1"/>
    <xf numFmtId="0" fontId="11" fillId="3" borderId="0" xfId="1" applyFont="1" applyFill="1"/>
    <xf numFmtId="0" fontId="11" fillId="0" borderId="0" xfId="1" applyFont="1" applyAlignment="1"/>
    <xf numFmtId="0" fontId="15" fillId="0" borderId="0" xfId="1" applyFont="1" applyAlignment="1"/>
    <xf numFmtId="0" fontId="15" fillId="0" borderId="0" xfId="1" applyFont="1"/>
    <xf numFmtId="0" fontId="11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/>
    <xf numFmtId="0" fontId="2" fillId="3" borderId="0" xfId="0" applyFont="1" applyFill="1" applyAlignment="1"/>
    <xf numFmtId="0" fontId="2" fillId="3" borderId="3" xfId="0" applyFont="1" applyFill="1" applyBorder="1"/>
    <xf numFmtId="0" fontId="12" fillId="0" borderId="3" xfId="1" applyFont="1" applyBorder="1" applyAlignment="1">
      <alignment horizontal="center" vertical="top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 textRotation="90" wrapText="1"/>
    </xf>
    <xf numFmtId="0" fontId="16" fillId="3" borderId="15" xfId="0" applyFont="1" applyFill="1" applyBorder="1" applyAlignment="1">
      <alignment horizontal="center" vertical="center" textRotation="90" wrapText="1"/>
    </xf>
    <xf numFmtId="0" fontId="16" fillId="3" borderId="14" xfId="0" applyFont="1" applyFill="1" applyBorder="1" applyAlignment="1">
      <alignment horizontal="center"/>
    </xf>
    <xf numFmtId="0" fontId="3" fillId="3" borderId="1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/>
    <xf numFmtId="0" fontId="11" fillId="3" borderId="14" xfId="0" applyFont="1" applyFill="1" applyBorder="1"/>
    <xf numFmtId="0" fontId="11" fillId="3" borderId="0" xfId="0" applyFont="1" applyFill="1"/>
    <xf numFmtId="0" fontId="3" fillId="0" borderId="0" xfId="0" applyFont="1" applyFill="1"/>
    <xf numFmtId="0" fontId="16" fillId="0" borderId="1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3" borderId="0" xfId="2" applyFont="1" applyFill="1" applyAlignment="1">
      <alignment wrapText="1"/>
    </xf>
    <xf numFmtId="0" fontId="12" fillId="3" borderId="0" xfId="2" applyFont="1" applyFill="1" applyAlignment="1">
      <alignment horizontal="left" vertical="center" wrapText="1"/>
    </xf>
    <xf numFmtId="0" fontId="12" fillId="3" borderId="0" xfId="2" applyFont="1" applyFill="1" applyAlignment="1">
      <alignment vertical="center" wrapText="1"/>
    </xf>
    <xf numFmtId="0" fontId="11" fillId="3" borderId="0" xfId="2" applyFont="1" applyFill="1" applyAlignment="1">
      <alignment horizontal="center" wrapText="1"/>
    </xf>
    <xf numFmtId="0" fontId="11" fillId="3" borderId="3" xfId="2" applyFont="1" applyFill="1" applyBorder="1" applyAlignment="1" applyProtection="1">
      <alignment horizontal="center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2" fillId="3" borderId="3" xfId="2" applyFont="1" applyFill="1" applyBorder="1" applyAlignment="1" applyProtection="1">
      <alignment horizontal="center" vertical="center" wrapText="1"/>
    </xf>
    <xf numFmtId="0" fontId="12" fillId="3" borderId="1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3" fillId="3" borderId="0" xfId="0" applyFont="1" applyFill="1" applyAlignment="1">
      <alignment horizontal="center"/>
    </xf>
    <xf numFmtId="0" fontId="15" fillId="0" borderId="0" xfId="1" applyFont="1" applyAlignment="1">
      <alignment horizontal="center"/>
    </xf>
    <xf numFmtId="165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11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right" wrapText="1"/>
    </xf>
    <xf numFmtId="2" fontId="11" fillId="0" borderId="14" xfId="0" applyNumberFormat="1" applyFont="1" applyBorder="1" applyAlignment="1">
      <alignment horizontal="right" wrapText="1"/>
    </xf>
    <xf numFmtId="2" fontId="3" fillId="0" borderId="14" xfId="0" applyNumberFormat="1" applyFont="1" applyBorder="1" applyAlignment="1">
      <alignment horizontal="right" wrapText="1"/>
    </xf>
    <xf numFmtId="2" fontId="3" fillId="0" borderId="15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right" wrapText="1"/>
    </xf>
    <xf numFmtId="2" fontId="11" fillId="0" borderId="15" xfId="0" applyNumberFormat="1" applyFont="1" applyBorder="1" applyAlignment="1">
      <alignment horizontal="right" wrapText="1"/>
    </xf>
    <xf numFmtId="2" fontId="3" fillId="0" borderId="15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0" borderId="0" xfId="0" applyFont="1" applyAlignment="1"/>
    <xf numFmtId="164" fontId="11" fillId="0" borderId="16" xfId="3" applyNumberFormat="1" applyFont="1" applyFill="1" applyBorder="1" applyAlignment="1" applyProtection="1">
      <alignment horizontal="right" vertical="center" wrapText="1"/>
    </xf>
    <xf numFmtId="164" fontId="11" fillId="0" borderId="14" xfId="3" applyNumberFormat="1" applyFont="1" applyFill="1" applyBorder="1" applyAlignment="1">
      <alignment vertical="center" wrapText="1"/>
    </xf>
    <xf numFmtId="0" fontId="11" fillId="0" borderId="16" xfId="2" applyFont="1" applyFill="1" applyBorder="1" applyAlignment="1">
      <alignment vertical="center" wrapText="1"/>
    </xf>
    <xf numFmtId="0" fontId="11" fillId="0" borderId="15" xfId="2" applyFont="1" applyFill="1" applyBorder="1" applyAlignment="1">
      <alignment vertical="center" wrapText="1"/>
    </xf>
    <xf numFmtId="166" fontId="11" fillId="0" borderId="16" xfId="3" applyNumberFormat="1" applyFont="1" applyFill="1" applyBorder="1" applyAlignment="1">
      <alignment vertical="center" wrapText="1"/>
    </xf>
    <xf numFmtId="0" fontId="11" fillId="0" borderId="14" xfId="2" applyFont="1" applyFill="1" applyBorder="1" applyAlignment="1">
      <alignment horizontal="center" vertical="center" wrapText="1"/>
    </xf>
    <xf numFmtId="164" fontId="11" fillId="0" borderId="16" xfId="3" applyNumberFormat="1" applyFont="1" applyFill="1" applyBorder="1" applyAlignment="1">
      <alignment vertical="center" wrapText="1"/>
    </xf>
    <xf numFmtId="164" fontId="11" fillId="0" borderId="14" xfId="3" applyNumberFormat="1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2" fillId="0" borderId="14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horizontal="center" vertical="center" wrapText="1"/>
    </xf>
    <xf numFmtId="0" fontId="12" fillId="0" borderId="14" xfId="2" applyFont="1" applyFill="1" applyBorder="1" applyAlignment="1" applyProtection="1">
      <alignment horizontal="center" vertical="center" wrapText="1"/>
    </xf>
    <xf numFmtId="43" fontId="12" fillId="0" borderId="16" xfId="3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wrapText="1"/>
    </xf>
    <xf numFmtId="166" fontId="11" fillId="3" borderId="16" xfId="3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18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5" fontId="18" fillId="0" borderId="16" xfId="0" applyNumberFormat="1" applyFont="1" applyBorder="1" applyAlignment="1">
      <alignment horizontal="center" vertical="center"/>
    </xf>
    <xf numFmtId="165" fontId="17" fillId="0" borderId="16" xfId="0" applyNumberFormat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textRotation="90" wrapText="1"/>
    </xf>
    <xf numFmtId="2" fontId="16" fillId="3" borderId="15" xfId="0" applyNumberFormat="1" applyFont="1" applyFill="1" applyBorder="1" applyAlignment="1">
      <alignment horizontal="right"/>
    </xf>
    <xf numFmtId="2" fontId="16" fillId="3" borderId="3" xfId="0" applyNumberFormat="1" applyFont="1" applyFill="1" applyBorder="1" applyAlignment="1">
      <alignment horizontal="right"/>
    </xf>
    <xf numFmtId="1" fontId="16" fillId="3" borderId="3" xfId="0" applyNumberFormat="1" applyFont="1" applyFill="1" applyBorder="1" applyAlignment="1">
      <alignment horizontal="right"/>
    </xf>
    <xf numFmtId="1" fontId="16" fillId="3" borderId="14" xfId="0" applyNumberFormat="1" applyFont="1" applyFill="1" applyBorder="1" applyAlignment="1">
      <alignment horizontal="center"/>
    </xf>
    <xf numFmtId="165" fontId="16" fillId="3" borderId="15" xfId="0" applyNumberFormat="1" applyFont="1" applyFill="1" applyBorder="1" applyAlignment="1">
      <alignment horizontal="right"/>
    </xf>
    <xf numFmtId="165" fontId="16" fillId="3" borderId="15" xfId="0" applyNumberFormat="1" applyFont="1" applyFill="1" applyBorder="1" applyAlignment="1">
      <alignment horizontal="center"/>
    </xf>
    <xf numFmtId="165" fontId="16" fillId="0" borderId="1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2" fillId="0" borderId="0" xfId="0" applyFont="1" applyAlignment="1"/>
    <xf numFmtId="0" fontId="13" fillId="0" borderId="3" xfId="0" applyFont="1" applyBorder="1" applyAlignment="1">
      <alignment horizontal="center" vertical="center" textRotation="180"/>
    </xf>
    <xf numFmtId="0" fontId="13" fillId="0" borderId="6" xfId="0" applyFont="1" applyBorder="1" applyAlignment="1">
      <alignment horizontal="center" vertical="center" textRotation="180"/>
    </xf>
    <xf numFmtId="0" fontId="13" fillId="0" borderId="6" xfId="0" applyFont="1" applyBorder="1" applyAlignment="1">
      <alignment horizontal="center" vertical="center" textRotation="180" wrapText="1"/>
    </xf>
    <xf numFmtId="0" fontId="13" fillId="3" borderId="3" xfId="0" applyFont="1" applyFill="1" applyBorder="1" applyAlignment="1">
      <alignment horizontal="center" vertical="center" textRotation="180" wrapText="1"/>
    </xf>
    <xf numFmtId="0" fontId="13" fillId="0" borderId="3" xfId="0" applyFont="1" applyBorder="1" applyAlignment="1">
      <alignment horizontal="center" vertical="center" textRotation="18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/>
    </xf>
    <xf numFmtId="164" fontId="11" fillId="0" borderId="16" xfId="3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164" fontId="12" fillId="0" borderId="14" xfId="3" applyNumberFormat="1" applyFont="1" applyFill="1" applyBorder="1" applyAlignment="1" applyProtection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166" fontId="12" fillId="0" borderId="15" xfId="3" applyNumberFormat="1" applyFont="1" applyFill="1" applyBorder="1" applyAlignment="1" applyProtection="1">
      <alignment horizontal="center" vertical="center" wrapText="1"/>
    </xf>
    <xf numFmtId="164" fontId="11" fillId="0" borderId="15" xfId="3" applyNumberFormat="1" applyFont="1" applyFill="1" applyBorder="1" applyAlignment="1">
      <alignment horizontal="center" vertical="center" wrapText="1"/>
    </xf>
    <xf numFmtId="166" fontId="12" fillId="0" borderId="15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3" xfId="0" applyNumberFormat="1" applyFont="1" applyBorder="1"/>
    <xf numFmtId="165" fontId="3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12" fillId="3" borderId="3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2" fillId="0" borderId="16" xfId="2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43" fontId="12" fillId="0" borderId="15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5" xfId="2" applyFont="1" applyFill="1" applyBorder="1" applyAlignment="1">
      <alignment horizontal="center" vertical="center" wrapText="1"/>
    </xf>
    <xf numFmtId="3" fontId="11" fillId="3" borderId="15" xfId="2" applyNumberFormat="1" applyFont="1" applyFill="1" applyBorder="1" applyAlignment="1">
      <alignment wrapText="1"/>
    </xf>
    <xf numFmtId="49" fontId="11" fillId="0" borderId="16" xfId="3" applyNumberFormat="1" applyFont="1" applyFill="1" applyBorder="1" applyAlignment="1">
      <alignment horizontal="center" vertical="center" wrapText="1"/>
    </xf>
    <xf numFmtId="164" fontId="12" fillId="0" borderId="14" xfId="3" applyNumberFormat="1" applyFont="1" applyFill="1" applyBorder="1" applyAlignment="1" applyProtection="1">
      <alignment horizontal="right" vertical="center" wrapText="1"/>
    </xf>
    <xf numFmtId="164" fontId="12" fillId="0" borderId="16" xfId="3" applyNumberFormat="1" applyFont="1" applyFill="1" applyBorder="1" applyAlignment="1" applyProtection="1">
      <alignment horizontal="right" vertical="center" wrapText="1"/>
    </xf>
    <xf numFmtId="164" fontId="12" fillId="0" borderId="15" xfId="3" applyNumberFormat="1" applyFont="1" applyFill="1" applyBorder="1" applyAlignment="1" applyProtection="1">
      <alignment horizontal="right" vertical="center" wrapText="1"/>
    </xf>
    <xf numFmtId="49" fontId="12" fillId="0" borderId="16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167" fontId="12" fillId="2" borderId="3" xfId="5" applyNumberFormat="1" applyFont="1" applyFill="1" applyBorder="1" applyAlignment="1">
      <alignment horizontal="center" vertical="center"/>
    </xf>
    <xf numFmtId="168" fontId="12" fillId="2" borderId="3" xfId="5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justify" vertical="center" wrapText="1"/>
    </xf>
    <xf numFmtId="167" fontId="11" fillId="2" borderId="3" xfId="5" applyNumberFormat="1" applyFont="1" applyFill="1" applyBorder="1" applyAlignment="1">
      <alignment horizontal="center" vertical="center" wrapText="1"/>
    </xf>
    <xf numFmtId="167" fontId="11" fillId="2" borderId="3" xfId="5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7" fontId="12" fillId="0" borderId="3" xfId="5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67" fontId="11" fillId="0" borderId="3" xfId="5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textRotation="90" wrapText="1"/>
    </xf>
    <xf numFmtId="0" fontId="16" fillId="3" borderId="6" xfId="0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180" wrapText="1"/>
    </xf>
    <xf numFmtId="0" fontId="13" fillId="0" borderId="6" xfId="0" applyFont="1" applyBorder="1" applyAlignment="1">
      <alignment horizontal="center" vertical="center" textRotation="180" wrapText="1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2" fillId="3" borderId="5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 wrapText="1"/>
    </xf>
    <xf numFmtId="0" fontId="12" fillId="3" borderId="6" xfId="2" applyFont="1" applyFill="1" applyBorder="1" applyAlignment="1" applyProtection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</cellXfs>
  <cellStyles count="6">
    <cellStyle name="Comma" xfId="5" builtinId="3"/>
    <cellStyle name="Comma 2" xfId="3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</xdr:row>
      <xdr:rowOff>57150</xdr:rowOff>
    </xdr:from>
    <xdr:to>
      <xdr:col>3</xdr:col>
      <xdr:colOff>266700</xdr:colOff>
      <xdr:row>2</xdr:row>
      <xdr:rowOff>57150</xdr:rowOff>
    </xdr:to>
    <xdr:cxnSp macro="">
      <xdr:nvCxnSpPr>
        <xdr:cNvPr id="4" name="Straight Connector 3"/>
        <xdr:cNvCxnSpPr/>
      </xdr:nvCxnSpPr>
      <xdr:spPr>
        <a:xfrm>
          <a:off x="971550" y="609600"/>
          <a:ext cx="904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1209675</xdr:colOff>
      <xdr:row>5</xdr:row>
      <xdr:rowOff>47625</xdr:rowOff>
    </xdr:from>
    <xdr:to>
      <xdr:col>6</xdr:col>
      <xdr:colOff>504825</xdr:colOff>
      <xdr:row>5</xdr:row>
      <xdr:rowOff>47625</xdr:rowOff>
    </xdr:to>
    <xdr:cxnSp macro="">
      <xdr:nvCxnSpPr>
        <xdr:cNvPr id="5" name="Straight Connector 4"/>
        <xdr:cNvCxnSpPr/>
      </xdr:nvCxnSpPr>
      <xdr:spPr>
        <a:xfrm>
          <a:off x="2819400" y="1428750"/>
          <a:ext cx="2914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5</xdr:row>
      <xdr:rowOff>57150</xdr:rowOff>
    </xdr:from>
    <xdr:to>
      <xdr:col>7</xdr:col>
      <xdr:colOff>657225</xdr:colOff>
      <xdr:row>5</xdr:row>
      <xdr:rowOff>58738</xdr:rowOff>
    </xdr:to>
    <xdr:cxnSp macro="">
      <xdr:nvCxnSpPr>
        <xdr:cNvPr id="2" name="Straight Connector 1"/>
        <xdr:cNvCxnSpPr/>
      </xdr:nvCxnSpPr>
      <xdr:spPr>
        <a:xfrm>
          <a:off x="3371850" y="1057275"/>
          <a:ext cx="2219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</xdr:row>
      <xdr:rowOff>38100</xdr:rowOff>
    </xdr:from>
    <xdr:to>
      <xdr:col>3</xdr:col>
      <xdr:colOff>209550</xdr:colOff>
      <xdr:row>2</xdr:row>
      <xdr:rowOff>47625</xdr:rowOff>
    </xdr:to>
    <xdr:cxnSp macro="">
      <xdr:nvCxnSpPr>
        <xdr:cNvPr id="4" name="Straight Connector 3"/>
        <xdr:cNvCxnSpPr/>
      </xdr:nvCxnSpPr>
      <xdr:spPr>
        <a:xfrm flipV="1">
          <a:off x="1323975" y="438150"/>
          <a:ext cx="8191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76200</xdr:rowOff>
    </xdr:from>
    <xdr:to>
      <xdr:col>1</xdr:col>
      <xdr:colOff>1428750</xdr:colOff>
      <xdr:row>2</xdr:row>
      <xdr:rowOff>77788</xdr:rowOff>
    </xdr:to>
    <xdr:cxnSp macro="">
      <xdr:nvCxnSpPr>
        <xdr:cNvPr id="4" name="Straight Connector 3"/>
        <xdr:cNvCxnSpPr/>
      </xdr:nvCxnSpPr>
      <xdr:spPr>
        <a:xfrm>
          <a:off x="866775" y="476250"/>
          <a:ext cx="10191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</xdr:row>
      <xdr:rowOff>57150</xdr:rowOff>
    </xdr:from>
    <xdr:to>
      <xdr:col>9</xdr:col>
      <xdr:colOff>190500</xdr:colOff>
      <xdr:row>6</xdr:row>
      <xdr:rowOff>57150</xdr:rowOff>
    </xdr:to>
    <xdr:cxnSp macro="">
      <xdr:nvCxnSpPr>
        <xdr:cNvPr id="3" name="Straight Connector 2"/>
        <xdr:cNvCxnSpPr/>
      </xdr:nvCxnSpPr>
      <xdr:spPr>
        <a:xfrm>
          <a:off x="3438525" y="1266825"/>
          <a:ext cx="2419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282576</xdr:colOff>
      <xdr:row>2</xdr:row>
      <xdr:rowOff>81491</xdr:rowOff>
    </xdr:from>
    <xdr:to>
      <xdr:col>2</xdr:col>
      <xdr:colOff>187326</xdr:colOff>
      <xdr:row>2</xdr:row>
      <xdr:rowOff>83079</xdr:rowOff>
    </xdr:to>
    <xdr:cxnSp macro="">
      <xdr:nvCxnSpPr>
        <xdr:cNvPr id="5" name="Straight Connector 4"/>
        <xdr:cNvCxnSpPr/>
      </xdr:nvCxnSpPr>
      <xdr:spPr>
        <a:xfrm>
          <a:off x="610659" y="536574"/>
          <a:ext cx="941917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222243</xdr:colOff>
      <xdr:row>5</xdr:row>
      <xdr:rowOff>42333</xdr:rowOff>
    </xdr:from>
    <xdr:to>
      <xdr:col>12</xdr:col>
      <xdr:colOff>52909</xdr:colOff>
      <xdr:row>5</xdr:row>
      <xdr:rowOff>42333</xdr:rowOff>
    </xdr:to>
    <xdr:cxnSp macro="">
      <xdr:nvCxnSpPr>
        <xdr:cNvPr id="3" name="Straight Connector 2"/>
        <xdr:cNvCxnSpPr/>
      </xdr:nvCxnSpPr>
      <xdr:spPr>
        <a:xfrm>
          <a:off x="3026826" y="1185333"/>
          <a:ext cx="311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701675</xdr:colOff>
      <xdr:row>3</xdr:row>
      <xdr:rowOff>91016</xdr:rowOff>
    </xdr:from>
    <xdr:to>
      <xdr:col>2</xdr:col>
      <xdr:colOff>441325</xdr:colOff>
      <xdr:row>3</xdr:row>
      <xdr:rowOff>100541</xdr:rowOff>
    </xdr:to>
    <xdr:cxnSp macro="">
      <xdr:nvCxnSpPr>
        <xdr:cNvPr id="7" name="Straight Connector 6"/>
        <xdr:cNvCxnSpPr/>
      </xdr:nvCxnSpPr>
      <xdr:spPr>
        <a:xfrm flipV="1">
          <a:off x="1103842" y="694266"/>
          <a:ext cx="628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825500</xdr:colOff>
      <xdr:row>6</xdr:row>
      <xdr:rowOff>63500</xdr:rowOff>
    </xdr:from>
    <xdr:to>
      <xdr:col>6</xdr:col>
      <xdr:colOff>783166</xdr:colOff>
      <xdr:row>6</xdr:row>
      <xdr:rowOff>63500</xdr:rowOff>
    </xdr:to>
    <xdr:cxnSp macro="">
      <xdr:nvCxnSpPr>
        <xdr:cNvPr id="3" name="Straight Connector 2"/>
        <xdr:cNvCxnSpPr/>
      </xdr:nvCxnSpPr>
      <xdr:spPr>
        <a:xfrm>
          <a:off x="2973917" y="1428750"/>
          <a:ext cx="25294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76200</xdr:rowOff>
    </xdr:from>
    <xdr:to>
      <xdr:col>2</xdr:col>
      <xdr:colOff>342900</xdr:colOff>
      <xdr:row>2</xdr:row>
      <xdr:rowOff>77788</xdr:rowOff>
    </xdr:to>
    <xdr:cxnSp macro="">
      <xdr:nvCxnSpPr>
        <xdr:cNvPr id="3" name="Straight Connector 2"/>
        <xdr:cNvCxnSpPr/>
      </xdr:nvCxnSpPr>
      <xdr:spPr>
        <a:xfrm>
          <a:off x="819150" y="476250"/>
          <a:ext cx="6477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211663</xdr:colOff>
      <xdr:row>5</xdr:row>
      <xdr:rowOff>52916</xdr:rowOff>
    </xdr:from>
    <xdr:to>
      <xdr:col>16</xdr:col>
      <xdr:colOff>158746</xdr:colOff>
      <xdr:row>5</xdr:row>
      <xdr:rowOff>52916</xdr:rowOff>
    </xdr:to>
    <xdr:cxnSp macro="">
      <xdr:nvCxnSpPr>
        <xdr:cNvPr id="4" name="Straight Connector 3"/>
        <xdr:cNvCxnSpPr/>
      </xdr:nvCxnSpPr>
      <xdr:spPr>
        <a:xfrm>
          <a:off x="3481913" y="1185333"/>
          <a:ext cx="2201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590331</xdr:colOff>
      <xdr:row>2</xdr:row>
      <xdr:rowOff>57150</xdr:rowOff>
    </xdr:from>
    <xdr:to>
      <xdr:col>2</xdr:col>
      <xdr:colOff>466506</xdr:colOff>
      <xdr:row>2</xdr:row>
      <xdr:rowOff>58738</xdr:rowOff>
    </xdr:to>
    <xdr:cxnSp macro="">
      <xdr:nvCxnSpPr>
        <xdr:cNvPr id="4" name="Straight Connector 3"/>
        <xdr:cNvCxnSpPr/>
      </xdr:nvCxnSpPr>
      <xdr:spPr>
        <a:xfrm>
          <a:off x="900447" y="500173"/>
          <a:ext cx="79544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254739</xdr:colOff>
      <xdr:row>5</xdr:row>
      <xdr:rowOff>44303</xdr:rowOff>
    </xdr:from>
    <xdr:to>
      <xdr:col>8</xdr:col>
      <xdr:colOff>221511</xdr:colOff>
      <xdr:row>5</xdr:row>
      <xdr:rowOff>55378</xdr:rowOff>
    </xdr:to>
    <xdr:cxnSp macro="">
      <xdr:nvCxnSpPr>
        <xdr:cNvPr id="3" name="Straight Connector 2"/>
        <xdr:cNvCxnSpPr/>
      </xdr:nvCxnSpPr>
      <xdr:spPr>
        <a:xfrm flipV="1">
          <a:off x="2946105" y="985727"/>
          <a:ext cx="2757819" cy="1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0</xdr:rowOff>
    </xdr:from>
    <xdr:to>
      <xdr:col>2</xdr:col>
      <xdr:colOff>104775</xdr:colOff>
      <xdr:row>2</xdr:row>
      <xdr:rowOff>1588</xdr:rowOff>
    </xdr:to>
    <xdr:cxnSp macro="">
      <xdr:nvCxnSpPr>
        <xdr:cNvPr id="4" name="Straight Connector 3"/>
        <xdr:cNvCxnSpPr/>
      </xdr:nvCxnSpPr>
      <xdr:spPr>
        <a:xfrm>
          <a:off x="695325" y="400050"/>
          <a:ext cx="8477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3</xdr:row>
      <xdr:rowOff>466725</xdr:rowOff>
    </xdr:from>
    <xdr:to>
      <xdr:col>13</xdr:col>
      <xdr:colOff>342900</xdr:colOff>
      <xdr:row>3</xdr:row>
      <xdr:rowOff>466725</xdr:rowOff>
    </xdr:to>
    <xdr:cxnSp macro="">
      <xdr:nvCxnSpPr>
        <xdr:cNvPr id="3" name="Straight Connector 2"/>
        <xdr:cNvCxnSpPr/>
      </xdr:nvCxnSpPr>
      <xdr:spPr>
        <a:xfrm>
          <a:off x="3286125" y="914400"/>
          <a:ext cx="2362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</xdr:row>
      <xdr:rowOff>66675</xdr:rowOff>
    </xdr:from>
    <xdr:to>
      <xdr:col>2</xdr:col>
      <xdr:colOff>361950</xdr:colOff>
      <xdr:row>3</xdr:row>
      <xdr:rowOff>76200</xdr:rowOff>
    </xdr:to>
    <xdr:cxnSp macro="">
      <xdr:nvCxnSpPr>
        <xdr:cNvPr id="2" name="Straight Connector 1"/>
        <xdr:cNvCxnSpPr/>
      </xdr:nvCxnSpPr>
      <xdr:spPr>
        <a:xfrm flipV="1">
          <a:off x="1095375" y="657225"/>
          <a:ext cx="495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6</xdr:row>
      <xdr:rowOff>66675</xdr:rowOff>
    </xdr:from>
    <xdr:to>
      <xdr:col>11</xdr:col>
      <xdr:colOff>361950</xdr:colOff>
      <xdr:row>6</xdr:row>
      <xdr:rowOff>76200</xdr:rowOff>
    </xdr:to>
    <xdr:cxnSp macro="">
      <xdr:nvCxnSpPr>
        <xdr:cNvPr id="4" name="Straight Connector 3"/>
        <xdr:cNvCxnSpPr/>
      </xdr:nvCxnSpPr>
      <xdr:spPr>
        <a:xfrm flipV="1">
          <a:off x="2886075" y="1295400"/>
          <a:ext cx="2819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</xdr:row>
      <xdr:rowOff>28575</xdr:rowOff>
    </xdr:from>
    <xdr:to>
      <xdr:col>2</xdr:col>
      <xdr:colOff>304800</xdr:colOff>
      <xdr:row>2</xdr:row>
      <xdr:rowOff>38100</xdr:rowOff>
    </xdr:to>
    <xdr:cxnSp macro="">
      <xdr:nvCxnSpPr>
        <xdr:cNvPr id="2" name="Straight Connector 1"/>
        <xdr:cNvCxnSpPr/>
      </xdr:nvCxnSpPr>
      <xdr:spPr>
        <a:xfrm flipV="1">
          <a:off x="1114425" y="428625"/>
          <a:ext cx="962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5</xdr:row>
      <xdr:rowOff>66675</xdr:rowOff>
    </xdr:from>
    <xdr:to>
      <xdr:col>7</xdr:col>
      <xdr:colOff>180975</xdr:colOff>
      <xdr:row>5</xdr:row>
      <xdr:rowOff>66675</xdr:rowOff>
    </xdr:to>
    <xdr:cxnSp macro="">
      <xdr:nvCxnSpPr>
        <xdr:cNvPr id="4" name="Straight Connector 3"/>
        <xdr:cNvCxnSpPr/>
      </xdr:nvCxnSpPr>
      <xdr:spPr>
        <a:xfrm>
          <a:off x="3171825" y="1104900"/>
          <a:ext cx="1981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opLeftCell="B1" workbookViewId="0">
      <selection activeCell="H2" sqref="H2"/>
    </sheetView>
  </sheetViews>
  <sheetFormatPr defaultRowHeight="15" x14ac:dyDescent="0.25"/>
  <cols>
    <col min="1" max="1" width="0" hidden="1" customWidth="1"/>
    <col min="2" max="2" width="6.85546875" customWidth="1"/>
    <col min="3" max="3" width="17.28515625" customWidth="1"/>
    <col min="4" max="4" width="18.42578125" customWidth="1"/>
    <col min="5" max="5" width="17.85546875" customWidth="1"/>
    <col min="6" max="6" width="16.42578125" customWidth="1"/>
    <col min="7" max="7" width="41.7109375" customWidth="1"/>
    <col min="8" max="8" width="14.5703125" style="189" customWidth="1"/>
  </cols>
  <sheetData>
    <row r="1" spans="2:11" ht="21.75" customHeight="1" x14ac:dyDescent="0.25">
      <c r="B1" s="225" t="s">
        <v>30</v>
      </c>
      <c r="C1" s="225"/>
      <c r="D1" s="225"/>
      <c r="E1" s="4"/>
      <c r="F1" s="4"/>
      <c r="G1" s="197"/>
      <c r="I1" s="4"/>
      <c r="J1" s="4"/>
      <c r="K1" s="4"/>
    </row>
    <row r="2" spans="2:11" ht="21.75" customHeight="1" x14ac:dyDescent="0.25">
      <c r="B2" s="226" t="s">
        <v>19</v>
      </c>
      <c r="C2" s="226"/>
      <c r="D2" s="226"/>
      <c r="E2" s="5"/>
      <c r="F2" s="5"/>
      <c r="H2" s="224" t="s">
        <v>179</v>
      </c>
      <c r="I2" s="5"/>
      <c r="J2" s="5"/>
      <c r="K2" s="5"/>
    </row>
    <row r="3" spans="2:11" ht="21.75" customHeight="1" x14ac:dyDescent="0.3">
      <c r="B3" s="233" t="s">
        <v>131</v>
      </c>
      <c r="C3" s="233"/>
      <c r="D3" s="233"/>
      <c r="E3" s="233"/>
      <c r="F3" s="233"/>
      <c r="G3" s="233"/>
      <c r="H3" s="233"/>
      <c r="I3" s="118"/>
      <c r="J3" s="118"/>
      <c r="K3" s="118"/>
    </row>
    <row r="4" spans="2:11" ht="21.75" customHeight="1" x14ac:dyDescent="0.3">
      <c r="B4" s="233" t="s">
        <v>177</v>
      </c>
      <c r="C4" s="233"/>
      <c r="D4" s="233"/>
      <c r="E4" s="233"/>
      <c r="F4" s="233"/>
      <c r="G4" s="233"/>
      <c r="H4" s="233"/>
      <c r="I4" s="5"/>
      <c r="J4" s="5"/>
      <c r="K4" s="5"/>
    </row>
    <row r="5" spans="2:11" ht="21.75" customHeight="1" x14ac:dyDescent="0.3">
      <c r="B5" s="234" t="s">
        <v>173</v>
      </c>
      <c r="C5" s="234"/>
      <c r="D5" s="234"/>
      <c r="E5" s="234"/>
      <c r="F5" s="234"/>
      <c r="G5" s="234"/>
      <c r="H5" s="234"/>
      <c r="I5" s="95"/>
      <c r="J5" s="95"/>
      <c r="K5" s="95"/>
    </row>
    <row r="6" spans="2:11" ht="23.25" customHeight="1" x14ac:dyDescent="0.25">
      <c r="B6" s="1"/>
      <c r="C6" s="1"/>
      <c r="D6" s="1"/>
      <c r="E6" s="1"/>
      <c r="F6" s="1"/>
      <c r="G6" s="117"/>
      <c r="H6" s="220"/>
      <c r="I6" s="117"/>
      <c r="J6" s="117"/>
      <c r="K6" s="117"/>
    </row>
    <row r="7" spans="2:11" ht="23.25" customHeight="1" x14ac:dyDescent="0.25">
      <c r="B7" s="227" t="s">
        <v>0</v>
      </c>
      <c r="C7" s="227" t="s">
        <v>121</v>
      </c>
      <c r="D7" s="228" t="s">
        <v>178</v>
      </c>
      <c r="E7" s="229"/>
      <c r="F7" s="229"/>
      <c r="G7" s="230"/>
      <c r="H7" s="231" t="s">
        <v>176</v>
      </c>
      <c r="I7" s="117"/>
      <c r="J7" s="117"/>
      <c r="K7" s="117"/>
    </row>
    <row r="8" spans="2:11" ht="56.25" customHeight="1" x14ac:dyDescent="0.25">
      <c r="B8" s="227"/>
      <c r="C8" s="227"/>
      <c r="D8" s="219" t="s">
        <v>130</v>
      </c>
      <c r="E8" s="219" t="s">
        <v>129</v>
      </c>
      <c r="F8" s="219" t="s">
        <v>180</v>
      </c>
      <c r="G8" s="222" t="s">
        <v>32</v>
      </c>
      <c r="H8" s="232"/>
      <c r="I8" s="117"/>
      <c r="J8" s="117"/>
      <c r="K8" s="117"/>
    </row>
    <row r="9" spans="2:11" ht="20.25" customHeight="1" x14ac:dyDescent="0.25">
      <c r="B9" s="235" t="s">
        <v>24</v>
      </c>
      <c r="C9" s="235"/>
      <c r="D9" s="221">
        <f>SUM(D10:D22)</f>
        <v>52</v>
      </c>
      <c r="E9" s="221">
        <f t="shared" ref="E9:F9" si="0">SUM(E10:E22)</f>
        <v>47</v>
      </c>
      <c r="F9" s="221">
        <f t="shared" si="0"/>
        <v>5</v>
      </c>
      <c r="G9" s="221"/>
      <c r="H9" s="222">
        <f>SUM(H10:H22)</f>
        <v>53</v>
      </c>
      <c r="I9" s="117"/>
      <c r="J9" s="117"/>
      <c r="K9" s="117"/>
    </row>
    <row r="10" spans="2:11" ht="21" customHeight="1" x14ac:dyDescent="0.25">
      <c r="B10" s="119">
        <v>1</v>
      </c>
      <c r="C10" s="120" t="s">
        <v>6</v>
      </c>
      <c r="D10" s="119">
        <v>5</v>
      </c>
      <c r="E10" s="119">
        <v>5</v>
      </c>
      <c r="F10" s="119"/>
      <c r="G10" s="120"/>
      <c r="H10" s="223"/>
    </row>
    <row r="11" spans="2:11" ht="21" customHeight="1" x14ac:dyDescent="0.25">
      <c r="B11" s="119">
        <v>2</v>
      </c>
      <c r="C11" s="120" t="s">
        <v>7</v>
      </c>
      <c r="D11" s="119">
        <v>5</v>
      </c>
      <c r="E11" s="119">
        <v>4</v>
      </c>
      <c r="F11" s="119">
        <v>1</v>
      </c>
      <c r="G11" s="120"/>
      <c r="H11" s="223"/>
    </row>
    <row r="12" spans="2:11" ht="21" customHeight="1" x14ac:dyDescent="0.25">
      <c r="B12" s="119">
        <v>3</v>
      </c>
      <c r="C12" s="120" t="s">
        <v>8</v>
      </c>
      <c r="D12" s="119">
        <v>5</v>
      </c>
      <c r="E12" s="119">
        <v>4</v>
      </c>
      <c r="F12" s="119">
        <v>1</v>
      </c>
      <c r="G12" s="120"/>
      <c r="H12" s="223">
        <v>7</v>
      </c>
    </row>
    <row r="13" spans="2:11" ht="21" customHeight="1" x14ac:dyDescent="0.25">
      <c r="B13" s="119">
        <v>4</v>
      </c>
      <c r="C13" s="120" t="s">
        <v>9</v>
      </c>
      <c r="D13" s="119">
        <v>4</v>
      </c>
      <c r="E13" s="119">
        <v>2</v>
      </c>
      <c r="F13" s="119">
        <v>2</v>
      </c>
      <c r="G13" s="120"/>
      <c r="H13" s="223"/>
    </row>
    <row r="14" spans="2:11" ht="46.5" customHeight="1" x14ac:dyDescent="0.25">
      <c r="B14" s="119">
        <v>5</v>
      </c>
      <c r="C14" s="120" t="s">
        <v>10</v>
      </c>
      <c r="D14" s="119">
        <v>3</v>
      </c>
      <c r="E14" s="119">
        <v>3</v>
      </c>
      <c r="F14" s="119"/>
      <c r="G14" s="120" t="s">
        <v>123</v>
      </c>
      <c r="H14" s="223"/>
    </row>
    <row r="15" spans="2:11" ht="21" customHeight="1" x14ac:dyDescent="0.25">
      <c r="B15" s="119">
        <v>6</v>
      </c>
      <c r="C15" s="120" t="s">
        <v>122</v>
      </c>
      <c r="D15" s="119">
        <v>2</v>
      </c>
      <c r="E15" s="119">
        <v>2</v>
      </c>
      <c r="F15" s="120"/>
      <c r="G15" s="120" t="s">
        <v>171</v>
      </c>
      <c r="H15" s="223"/>
    </row>
    <row r="16" spans="2:11" ht="39" customHeight="1" x14ac:dyDescent="0.25">
      <c r="B16" s="119">
        <v>7</v>
      </c>
      <c r="C16" s="120" t="s">
        <v>64</v>
      </c>
      <c r="D16" s="119">
        <v>3</v>
      </c>
      <c r="E16" s="119">
        <v>3</v>
      </c>
      <c r="F16" s="120"/>
      <c r="G16" s="120" t="s">
        <v>172</v>
      </c>
      <c r="H16" s="223">
        <v>6</v>
      </c>
    </row>
    <row r="17" spans="2:8" ht="21" customHeight="1" x14ac:dyDescent="0.25">
      <c r="B17" s="119">
        <v>8</v>
      </c>
      <c r="C17" s="120" t="s">
        <v>13</v>
      </c>
      <c r="D17" s="119">
        <v>4</v>
      </c>
      <c r="E17" s="119">
        <v>4</v>
      </c>
      <c r="F17" s="119"/>
      <c r="G17" s="120"/>
      <c r="H17" s="223">
        <v>7</v>
      </c>
    </row>
    <row r="18" spans="2:8" ht="21" customHeight="1" x14ac:dyDescent="0.25">
      <c r="B18" s="119">
        <v>9</v>
      </c>
      <c r="C18" s="120" t="s">
        <v>14</v>
      </c>
      <c r="D18" s="119">
        <v>4</v>
      </c>
      <c r="E18" s="119">
        <v>4</v>
      </c>
      <c r="F18" s="119"/>
      <c r="G18" s="120"/>
      <c r="H18" s="223"/>
    </row>
    <row r="19" spans="2:8" ht="21" customHeight="1" x14ac:dyDescent="0.25">
      <c r="B19" s="119">
        <v>10</v>
      </c>
      <c r="C19" s="120" t="s">
        <v>15</v>
      </c>
      <c r="D19" s="119">
        <v>4</v>
      </c>
      <c r="E19" s="119">
        <v>3</v>
      </c>
      <c r="F19" s="119">
        <v>1</v>
      </c>
      <c r="G19" s="120"/>
      <c r="H19" s="223">
        <v>6</v>
      </c>
    </row>
    <row r="20" spans="2:8" ht="21" customHeight="1" x14ac:dyDescent="0.25">
      <c r="B20" s="119">
        <v>11</v>
      </c>
      <c r="C20" s="120" t="s">
        <v>16</v>
      </c>
      <c r="D20" s="119">
        <v>4</v>
      </c>
      <c r="E20" s="119">
        <v>4</v>
      </c>
      <c r="F20" s="119"/>
      <c r="G20" s="120"/>
      <c r="H20" s="223">
        <v>15</v>
      </c>
    </row>
    <row r="21" spans="2:8" ht="21" customHeight="1" x14ac:dyDescent="0.25">
      <c r="B21" s="119">
        <v>12</v>
      </c>
      <c r="C21" s="120" t="s">
        <v>17</v>
      </c>
      <c r="D21" s="119">
        <v>5</v>
      </c>
      <c r="E21" s="119">
        <v>5</v>
      </c>
      <c r="F21" s="119"/>
      <c r="G21" s="120"/>
      <c r="H21" s="223"/>
    </row>
    <row r="22" spans="2:8" ht="21.75" customHeight="1" x14ac:dyDescent="0.25">
      <c r="B22" s="119">
        <v>13</v>
      </c>
      <c r="C22" s="120" t="s">
        <v>18</v>
      </c>
      <c r="D22" s="119">
        <v>4</v>
      </c>
      <c r="E22" s="119">
        <v>4</v>
      </c>
      <c r="F22" s="119"/>
      <c r="G22" s="120"/>
      <c r="H22" s="223">
        <v>12</v>
      </c>
    </row>
    <row r="23" spans="2:8" ht="32.25" customHeight="1" x14ac:dyDescent="0.25"/>
    <row r="24" spans="2:8" ht="32.25" customHeight="1" x14ac:dyDescent="0.25"/>
  </sheetData>
  <mergeCells count="10">
    <mergeCell ref="H7:H8"/>
    <mergeCell ref="B4:H4"/>
    <mergeCell ref="B3:H3"/>
    <mergeCell ref="B5:H5"/>
    <mergeCell ref="B9:C9"/>
    <mergeCell ref="B1:D1"/>
    <mergeCell ref="B2:D2"/>
    <mergeCell ref="B7:B8"/>
    <mergeCell ref="C7:C8"/>
    <mergeCell ref="D7:G7"/>
  </mergeCells>
  <pageMargins left="0.49" right="0.7" top="0.4" bottom="0.34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L3" sqref="L3"/>
    </sheetView>
  </sheetViews>
  <sheetFormatPr defaultRowHeight="15.75" x14ac:dyDescent="0.25"/>
  <cols>
    <col min="1" max="1" width="5.28515625" style="92" customWidth="1"/>
    <col min="2" max="2" width="12.28515625" style="1" customWidth="1"/>
    <col min="3" max="3" width="11.42578125" style="1" customWidth="1"/>
    <col min="4" max="4" width="11.42578125" style="169" customWidth="1"/>
    <col min="5" max="6" width="11.42578125" style="1" customWidth="1"/>
    <col min="7" max="7" width="10.7109375" style="1" customWidth="1"/>
    <col min="8" max="9" width="11.42578125" style="1" customWidth="1"/>
    <col min="10" max="10" width="10.5703125" style="1" customWidth="1"/>
    <col min="11" max="11" width="13.28515625" style="1" customWidth="1"/>
    <col min="12" max="12" width="15.42578125" style="1" customWidth="1"/>
    <col min="13" max="16384" width="9.140625" style="1"/>
  </cols>
  <sheetData>
    <row r="1" spans="1:15" x14ac:dyDescent="0.25">
      <c r="A1" s="225" t="s">
        <v>30</v>
      </c>
      <c r="B1" s="225"/>
      <c r="C1" s="225"/>
      <c r="D1" s="225"/>
      <c r="E1" s="225"/>
      <c r="F1" s="4"/>
      <c r="G1" s="4"/>
      <c r="I1" s="4"/>
      <c r="J1" s="4"/>
      <c r="K1" s="4"/>
      <c r="M1" s="4"/>
    </row>
    <row r="2" spans="1:15" x14ac:dyDescent="0.25">
      <c r="A2" s="226" t="s">
        <v>19</v>
      </c>
      <c r="B2" s="226"/>
      <c r="C2" s="226"/>
      <c r="D2" s="226"/>
      <c r="E2" s="226"/>
      <c r="F2" s="5"/>
      <c r="G2" s="5"/>
      <c r="H2" s="5"/>
      <c r="I2" s="5"/>
      <c r="J2" s="5"/>
      <c r="K2" s="5"/>
      <c r="L2" s="5"/>
      <c r="M2" s="5"/>
      <c r="N2" s="5"/>
    </row>
    <row r="3" spans="1:15" x14ac:dyDescent="0.25">
      <c r="A3" s="91"/>
      <c r="B3" s="60"/>
      <c r="C3" s="170"/>
      <c r="D3" s="170"/>
      <c r="E3" s="341"/>
      <c r="F3" s="341"/>
      <c r="G3" s="341"/>
      <c r="H3" s="341"/>
      <c r="I3" s="341"/>
      <c r="J3" s="341"/>
      <c r="K3" s="60"/>
      <c r="L3" s="31" t="s">
        <v>165</v>
      </c>
      <c r="M3" s="60"/>
      <c r="N3" s="60"/>
    </row>
    <row r="4" spans="1:15" x14ac:dyDescent="0.25">
      <c r="A4" s="226" t="s">
        <v>120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5"/>
      <c r="N4" s="5"/>
      <c r="O4" s="5"/>
    </row>
    <row r="5" spans="1:15" x14ac:dyDescent="0.25">
      <c r="A5" s="248" t="s">
        <v>173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95"/>
      <c r="N5" s="95"/>
      <c r="O5" s="95"/>
    </row>
    <row r="6" spans="1:15" ht="22.5" customHeight="1" x14ac:dyDescent="0.25"/>
    <row r="7" spans="1:15" s="58" customFormat="1" ht="34.5" customHeight="1" x14ac:dyDescent="0.25">
      <c r="A7" s="227" t="s">
        <v>0</v>
      </c>
      <c r="B7" s="227" t="s">
        <v>25</v>
      </c>
      <c r="C7" s="238" t="s">
        <v>152</v>
      </c>
      <c r="D7" s="238" t="s">
        <v>153</v>
      </c>
      <c r="E7" s="238" t="s">
        <v>103</v>
      </c>
      <c r="F7" s="238" t="s">
        <v>156</v>
      </c>
      <c r="G7" s="238" t="s">
        <v>154</v>
      </c>
      <c r="H7" s="238"/>
      <c r="I7" s="238"/>
      <c r="J7" s="238" t="s">
        <v>155</v>
      </c>
      <c r="K7" s="238"/>
      <c r="L7" s="238"/>
    </row>
    <row r="8" spans="1:15" s="58" customFormat="1" ht="116.25" customHeight="1" x14ac:dyDescent="0.25">
      <c r="A8" s="227"/>
      <c r="B8" s="227"/>
      <c r="C8" s="238"/>
      <c r="D8" s="238"/>
      <c r="E8" s="238"/>
      <c r="F8" s="238"/>
      <c r="G8" s="185" t="s">
        <v>47</v>
      </c>
      <c r="H8" s="185" t="s">
        <v>161</v>
      </c>
      <c r="I8" s="185" t="s">
        <v>162</v>
      </c>
      <c r="J8" s="185" t="s">
        <v>47</v>
      </c>
      <c r="K8" s="185" t="s">
        <v>164</v>
      </c>
      <c r="L8" s="185" t="s">
        <v>163</v>
      </c>
    </row>
    <row r="9" spans="1:15" ht="21" customHeight="1" x14ac:dyDescent="0.25">
      <c r="A9" s="172"/>
      <c r="B9" s="173" t="s">
        <v>24</v>
      </c>
      <c r="C9" s="171">
        <f>SUM(C10:C22)</f>
        <v>216</v>
      </c>
      <c r="D9" s="61">
        <f>SUM(D10:D22)</f>
        <v>100</v>
      </c>
      <c r="E9" s="61">
        <f>SUM(E10:E22)</f>
        <v>209350</v>
      </c>
      <c r="F9" s="61">
        <f>SUM(F10:F22)</f>
        <v>101162</v>
      </c>
      <c r="G9" s="61"/>
      <c r="H9" s="61"/>
      <c r="I9" s="173"/>
      <c r="J9" s="178">
        <f>SUM(J10:J22)</f>
        <v>20000</v>
      </c>
      <c r="K9" s="179">
        <f t="shared" ref="K9:K22" si="0">J9/E9*100</f>
        <v>9.5533795080009565</v>
      </c>
      <c r="L9" s="179">
        <f t="shared" ref="L9:L22" si="1">J9/F9*100</f>
        <v>19.77026946877286</v>
      </c>
    </row>
    <row r="10" spans="1:15" ht="21" customHeight="1" x14ac:dyDescent="0.25">
      <c r="A10" s="3">
        <v>1</v>
      </c>
      <c r="B10" s="2" t="s">
        <v>6</v>
      </c>
      <c r="C10" s="32">
        <v>16</v>
      </c>
      <c r="D10" s="3">
        <v>6</v>
      </c>
      <c r="E10" s="174">
        <v>25428</v>
      </c>
      <c r="F10" s="174">
        <v>8113</v>
      </c>
      <c r="G10" s="3"/>
      <c r="H10" s="3"/>
      <c r="I10" s="2"/>
      <c r="J10" s="176">
        <v>1500</v>
      </c>
      <c r="K10" s="177">
        <f t="shared" si="0"/>
        <v>5.8990089664936285</v>
      </c>
      <c r="L10" s="177">
        <f t="shared" si="1"/>
        <v>18.488845063478369</v>
      </c>
    </row>
    <row r="11" spans="1:15" ht="21" customHeight="1" x14ac:dyDescent="0.25">
      <c r="A11" s="3">
        <v>2</v>
      </c>
      <c r="B11" s="2" t="s">
        <v>7</v>
      </c>
      <c r="C11" s="32">
        <v>17</v>
      </c>
      <c r="D11" s="3">
        <v>10</v>
      </c>
      <c r="E11" s="174">
        <v>18148</v>
      </c>
      <c r="F11" s="174">
        <v>9775</v>
      </c>
      <c r="G11" s="3"/>
      <c r="H11" s="3"/>
      <c r="I11" s="2"/>
      <c r="J11" s="176">
        <v>1500</v>
      </c>
      <c r="K11" s="177">
        <f t="shared" si="0"/>
        <v>8.2653735948864888</v>
      </c>
      <c r="L11" s="177">
        <f t="shared" si="1"/>
        <v>15.34526854219949</v>
      </c>
    </row>
    <row r="12" spans="1:15" ht="21" customHeight="1" x14ac:dyDescent="0.25">
      <c r="A12" s="3">
        <v>3</v>
      </c>
      <c r="B12" s="2" t="s">
        <v>8</v>
      </c>
      <c r="C12" s="32">
        <v>18</v>
      </c>
      <c r="D12" s="3">
        <v>12</v>
      </c>
      <c r="E12" s="174">
        <v>23090</v>
      </c>
      <c r="F12" s="174">
        <v>17206</v>
      </c>
      <c r="G12" s="3"/>
      <c r="H12" s="3"/>
      <c r="I12" s="2"/>
      <c r="J12" s="176">
        <v>2000</v>
      </c>
      <c r="K12" s="177">
        <f t="shared" si="0"/>
        <v>8.6617583369423983</v>
      </c>
      <c r="L12" s="177">
        <f t="shared" si="1"/>
        <v>11.62385214460072</v>
      </c>
    </row>
    <row r="13" spans="1:15" ht="21" customHeight="1" x14ac:dyDescent="0.25">
      <c r="A13" s="3">
        <v>4</v>
      </c>
      <c r="B13" s="2" t="s">
        <v>9</v>
      </c>
      <c r="C13" s="32">
        <v>22</v>
      </c>
      <c r="D13" s="3">
        <v>10</v>
      </c>
      <c r="E13" s="174">
        <v>20063</v>
      </c>
      <c r="F13" s="174">
        <v>9581</v>
      </c>
      <c r="G13" s="3"/>
      <c r="H13" s="3"/>
      <c r="I13" s="2"/>
      <c r="J13" s="176">
        <v>1500</v>
      </c>
      <c r="K13" s="177">
        <f t="shared" si="0"/>
        <v>7.4764491850670387</v>
      </c>
      <c r="L13" s="177">
        <f t="shared" si="1"/>
        <v>15.655985805239537</v>
      </c>
    </row>
    <row r="14" spans="1:15" ht="21" customHeight="1" x14ac:dyDescent="0.25">
      <c r="A14" s="3">
        <v>5</v>
      </c>
      <c r="B14" s="2" t="s">
        <v>10</v>
      </c>
      <c r="C14" s="32">
        <v>23</v>
      </c>
      <c r="D14" s="3">
        <v>8</v>
      </c>
      <c r="E14" s="174">
        <v>18822</v>
      </c>
      <c r="F14" s="174">
        <v>7645</v>
      </c>
      <c r="G14" s="3"/>
      <c r="H14" s="3"/>
      <c r="I14" s="2"/>
      <c r="J14" s="176">
        <v>2500</v>
      </c>
      <c r="K14" s="177">
        <f t="shared" si="0"/>
        <v>13.282329189246624</v>
      </c>
      <c r="L14" s="177">
        <f t="shared" si="1"/>
        <v>32.701111837802486</v>
      </c>
    </row>
    <row r="15" spans="1:15" ht="21" customHeight="1" x14ac:dyDescent="0.25">
      <c r="A15" s="3">
        <v>6</v>
      </c>
      <c r="B15" s="2" t="s">
        <v>28</v>
      </c>
      <c r="C15" s="32">
        <v>20</v>
      </c>
      <c r="D15" s="3">
        <v>6</v>
      </c>
      <c r="E15" s="174">
        <v>13426</v>
      </c>
      <c r="F15" s="174">
        <v>5099</v>
      </c>
      <c r="G15" s="3"/>
      <c r="H15" s="3"/>
      <c r="I15" s="2"/>
      <c r="J15" s="176">
        <v>1500</v>
      </c>
      <c r="K15" s="177">
        <f t="shared" si="0"/>
        <v>11.172352152539847</v>
      </c>
      <c r="L15" s="177">
        <f t="shared" si="1"/>
        <v>29.417532849578347</v>
      </c>
    </row>
    <row r="16" spans="1:15" ht="21" customHeight="1" x14ac:dyDescent="0.25">
      <c r="A16" s="3">
        <v>7</v>
      </c>
      <c r="B16" s="2" t="s">
        <v>29</v>
      </c>
      <c r="C16" s="32">
        <v>11</v>
      </c>
      <c r="D16" s="3">
        <v>4</v>
      </c>
      <c r="E16" s="174">
        <v>8772</v>
      </c>
      <c r="F16" s="174">
        <v>3686</v>
      </c>
      <c r="G16" s="3"/>
      <c r="H16" s="3"/>
      <c r="I16" s="2"/>
      <c r="J16" s="176">
        <v>1000</v>
      </c>
      <c r="K16" s="177">
        <f t="shared" si="0"/>
        <v>11.399908800729595</v>
      </c>
      <c r="L16" s="177">
        <f t="shared" si="1"/>
        <v>27.129679869777533</v>
      </c>
    </row>
    <row r="17" spans="1:12" ht="21" customHeight="1" x14ac:dyDescent="0.25">
      <c r="A17" s="3">
        <v>8</v>
      </c>
      <c r="B17" s="2" t="s">
        <v>13</v>
      </c>
      <c r="C17" s="32">
        <v>15</v>
      </c>
      <c r="D17" s="3">
        <v>6</v>
      </c>
      <c r="E17" s="174">
        <v>17327</v>
      </c>
      <c r="F17" s="174">
        <v>6127</v>
      </c>
      <c r="G17" s="3"/>
      <c r="H17" s="3"/>
      <c r="I17" s="2"/>
      <c r="J17" s="176">
        <v>1500</v>
      </c>
      <c r="K17" s="177">
        <f t="shared" si="0"/>
        <v>8.6570092918566406</v>
      </c>
      <c r="L17" s="177">
        <f t="shared" si="1"/>
        <v>24.48180186061694</v>
      </c>
    </row>
    <row r="18" spans="1:12" ht="21" customHeight="1" x14ac:dyDescent="0.25">
      <c r="A18" s="3">
        <v>9</v>
      </c>
      <c r="B18" s="2" t="s">
        <v>14</v>
      </c>
      <c r="C18" s="32">
        <v>6</v>
      </c>
      <c r="D18" s="3">
        <v>6</v>
      </c>
      <c r="E18" s="174">
        <v>6454</v>
      </c>
      <c r="F18" s="174">
        <v>6454</v>
      </c>
      <c r="G18" s="3"/>
      <c r="H18" s="3"/>
      <c r="I18" s="2"/>
      <c r="J18" s="176">
        <v>1500</v>
      </c>
      <c r="K18" s="177">
        <f t="shared" si="0"/>
        <v>23.241400681747752</v>
      </c>
      <c r="L18" s="177">
        <f t="shared" si="1"/>
        <v>23.241400681747752</v>
      </c>
    </row>
    <row r="19" spans="1:12" ht="21" customHeight="1" x14ac:dyDescent="0.25">
      <c r="A19" s="3">
        <v>10</v>
      </c>
      <c r="B19" s="2" t="s">
        <v>15</v>
      </c>
      <c r="C19" s="32">
        <v>25</v>
      </c>
      <c r="D19" s="3">
        <v>10</v>
      </c>
      <c r="E19" s="174">
        <v>24840</v>
      </c>
      <c r="F19" s="174">
        <v>10895</v>
      </c>
      <c r="G19" s="3"/>
      <c r="H19" s="3"/>
      <c r="I19" s="2"/>
      <c r="J19" s="176">
        <v>2000</v>
      </c>
      <c r="K19" s="177">
        <f t="shared" si="0"/>
        <v>8.0515297906602257</v>
      </c>
      <c r="L19" s="177">
        <f t="shared" si="1"/>
        <v>18.35704451583295</v>
      </c>
    </row>
    <row r="20" spans="1:12" ht="21" customHeight="1" x14ac:dyDescent="0.25">
      <c r="A20" s="3">
        <v>11</v>
      </c>
      <c r="B20" s="2" t="s">
        <v>16</v>
      </c>
      <c r="C20" s="32">
        <v>21</v>
      </c>
      <c r="D20" s="3">
        <v>6</v>
      </c>
      <c r="E20" s="174">
        <v>16125</v>
      </c>
      <c r="F20" s="174">
        <v>4705</v>
      </c>
      <c r="G20" s="3"/>
      <c r="H20" s="3"/>
      <c r="I20" s="2"/>
      <c r="J20" s="176">
        <v>1500</v>
      </c>
      <c r="K20" s="177">
        <f t="shared" si="0"/>
        <v>9.3023255813953494</v>
      </c>
      <c r="L20" s="177">
        <f t="shared" si="1"/>
        <v>31.880977683315621</v>
      </c>
    </row>
    <row r="21" spans="1:12" ht="21" customHeight="1" x14ac:dyDescent="0.25">
      <c r="A21" s="3">
        <v>12</v>
      </c>
      <c r="B21" s="2" t="s">
        <v>17</v>
      </c>
      <c r="C21" s="32">
        <v>10</v>
      </c>
      <c r="D21" s="3">
        <v>8</v>
      </c>
      <c r="E21" s="174">
        <v>5183</v>
      </c>
      <c r="F21" s="174">
        <v>4326</v>
      </c>
      <c r="G21" s="3"/>
      <c r="H21" s="3"/>
      <c r="I21" s="2"/>
      <c r="J21" s="176">
        <v>1000</v>
      </c>
      <c r="K21" s="177">
        <f t="shared" si="0"/>
        <v>19.293845263360986</v>
      </c>
      <c r="L21" s="177">
        <f t="shared" si="1"/>
        <v>23.116042533518261</v>
      </c>
    </row>
    <row r="22" spans="1:12" ht="21" customHeight="1" x14ac:dyDescent="0.25">
      <c r="A22" s="3">
        <v>13</v>
      </c>
      <c r="B22" s="2" t="s">
        <v>18</v>
      </c>
      <c r="C22" s="32">
        <v>12</v>
      </c>
      <c r="D22" s="3">
        <v>8</v>
      </c>
      <c r="E22" s="174">
        <v>11672</v>
      </c>
      <c r="F22" s="174">
        <v>7550</v>
      </c>
      <c r="G22" s="3"/>
      <c r="H22" s="3"/>
      <c r="I22" s="2"/>
      <c r="J22" s="176">
        <v>1000</v>
      </c>
      <c r="K22" s="177">
        <f t="shared" si="0"/>
        <v>8.5675119945167921</v>
      </c>
      <c r="L22" s="177">
        <f t="shared" si="1"/>
        <v>13.245033112582782</v>
      </c>
    </row>
  </sheetData>
  <mergeCells count="13">
    <mergeCell ref="A1:E1"/>
    <mergeCell ref="A2:E2"/>
    <mergeCell ref="F7:F8"/>
    <mergeCell ref="D7:D8"/>
    <mergeCell ref="A7:A8"/>
    <mergeCell ref="B7:B8"/>
    <mergeCell ref="E7:E8"/>
    <mergeCell ref="A4:L4"/>
    <mergeCell ref="A5:L5"/>
    <mergeCell ref="G7:I7"/>
    <mergeCell ref="J7:L7"/>
    <mergeCell ref="E3:J3"/>
    <mergeCell ref="C7:C8"/>
  </mergeCells>
  <pageMargins left="0.39" right="0.4" top="0.44" bottom="0.31" header="0.4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N3" sqref="N3"/>
    </sheetView>
  </sheetViews>
  <sheetFormatPr defaultRowHeight="15.75" x14ac:dyDescent="0.25"/>
  <cols>
    <col min="1" max="1" width="6.85546875" style="1" customWidth="1"/>
    <col min="2" max="2" width="21.140625" style="1" customWidth="1"/>
    <col min="3" max="6" width="6.85546875" style="1" customWidth="1"/>
    <col min="7" max="11" width="9.85546875" style="1" customWidth="1"/>
    <col min="12" max="12" width="14.42578125" style="1" customWidth="1"/>
    <col min="13" max="14" width="9.85546875" style="1" customWidth="1"/>
    <col min="15" max="16384" width="9.140625" style="1"/>
  </cols>
  <sheetData>
    <row r="1" spans="1:14" x14ac:dyDescent="0.25">
      <c r="A1" s="225" t="s">
        <v>30</v>
      </c>
      <c r="B1" s="225"/>
      <c r="C1" s="225"/>
      <c r="D1" s="225"/>
      <c r="E1" s="4"/>
      <c r="F1" s="4"/>
      <c r="G1" s="4"/>
      <c r="H1" s="4"/>
      <c r="I1" s="4"/>
      <c r="J1" s="4"/>
      <c r="K1" s="4"/>
      <c r="L1" s="4"/>
      <c r="M1" s="4"/>
    </row>
    <row r="2" spans="1:14" x14ac:dyDescent="0.25">
      <c r="A2" s="226" t="s">
        <v>19</v>
      </c>
      <c r="B2" s="226"/>
      <c r="C2" s="226"/>
      <c r="D2" s="226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29"/>
      <c r="B3" s="29"/>
      <c r="C3" s="121"/>
      <c r="D3" s="116"/>
      <c r="E3" s="29"/>
      <c r="F3" s="105"/>
      <c r="G3" s="29"/>
      <c r="H3" s="116"/>
      <c r="I3" s="116"/>
      <c r="J3" s="116"/>
      <c r="K3" s="121"/>
      <c r="L3" s="116"/>
      <c r="M3" s="116"/>
      <c r="N3" s="31" t="s">
        <v>139</v>
      </c>
    </row>
    <row r="4" spans="1:14" ht="16.5" x14ac:dyDescent="0.25">
      <c r="A4" s="249" t="s">
        <v>92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1:14" x14ac:dyDescent="0.25">
      <c r="A5" s="226" t="s">
        <v>135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14" s="4" customFormat="1" x14ac:dyDescent="0.25">
      <c r="A6" s="248" t="s">
        <v>173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x14ac:dyDescent="0.25">
      <c r="G7" s="117"/>
      <c r="H7" s="117"/>
      <c r="I7" s="117"/>
      <c r="J7" s="117"/>
      <c r="K7" s="117"/>
      <c r="L7" s="117"/>
      <c r="M7" s="250" t="s">
        <v>124</v>
      </c>
      <c r="N7" s="250"/>
    </row>
    <row r="8" spans="1:14" ht="21.75" customHeight="1" x14ac:dyDescent="0.25">
      <c r="A8" s="245" t="s">
        <v>0</v>
      </c>
      <c r="B8" s="245" t="s">
        <v>25</v>
      </c>
      <c r="C8" s="238" t="s">
        <v>133</v>
      </c>
      <c r="D8" s="238"/>
      <c r="E8" s="239" t="s">
        <v>125</v>
      </c>
      <c r="F8" s="240"/>
      <c r="G8" s="241"/>
      <c r="H8" s="228" t="s">
        <v>128</v>
      </c>
      <c r="I8" s="229"/>
      <c r="J8" s="229"/>
      <c r="K8" s="229"/>
      <c r="L8" s="229"/>
      <c r="M8" s="229"/>
      <c r="N8" s="230"/>
    </row>
    <row r="9" spans="1:14" ht="21.75" customHeight="1" x14ac:dyDescent="0.25">
      <c r="A9" s="246"/>
      <c r="B9" s="246"/>
      <c r="C9" s="238"/>
      <c r="D9" s="238"/>
      <c r="E9" s="242"/>
      <c r="F9" s="243"/>
      <c r="G9" s="244"/>
      <c r="H9" s="236">
        <v>2019</v>
      </c>
      <c r="I9" s="237"/>
      <c r="J9" s="236">
        <v>2020</v>
      </c>
      <c r="K9" s="251"/>
      <c r="L9" s="237"/>
      <c r="M9" s="236" t="s">
        <v>136</v>
      </c>
      <c r="N9" s="237"/>
    </row>
    <row r="10" spans="1:14" ht="48" customHeight="1" x14ac:dyDescent="0.25">
      <c r="A10" s="247"/>
      <c r="B10" s="247"/>
      <c r="C10" s="122">
        <v>2019</v>
      </c>
      <c r="D10" s="123">
        <v>2020</v>
      </c>
      <c r="E10" s="36">
        <v>2019</v>
      </c>
      <c r="F10" s="124">
        <v>2020</v>
      </c>
      <c r="G10" s="37" t="s">
        <v>136</v>
      </c>
      <c r="H10" s="36" t="s">
        <v>126</v>
      </c>
      <c r="I10" s="37" t="s">
        <v>127</v>
      </c>
      <c r="J10" s="36" t="s">
        <v>126</v>
      </c>
      <c r="K10" s="134" t="s">
        <v>127</v>
      </c>
      <c r="L10" s="37" t="s">
        <v>134</v>
      </c>
      <c r="M10" s="36" t="s">
        <v>126</v>
      </c>
      <c r="N10" s="37" t="s">
        <v>127</v>
      </c>
    </row>
    <row r="11" spans="1:14" ht="21" customHeight="1" x14ac:dyDescent="0.25">
      <c r="A11" s="32"/>
      <c r="B11" s="34" t="s">
        <v>24</v>
      </c>
      <c r="C11" s="34">
        <f>SUM(C12:C24)</f>
        <v>262</v>
      </c>
      <c r="D11" s="34">
        <f>SUM(D12:D24)</f>
        <v>216</v>
      </c>
      <c r="E11" s="125">
        <f t="shared" ref="E11:F11" si="0">SUM(E12:E24)</f>
        <v>1717</v>
      </c>
      <c r="F11" s="126">
        <f t="shared" si="0"/>
        <v>1411</v>
      </c>
      <c r="G11" s="127">
        <f>F11-E11</f>
        <v>-306</v>
      </c>
      <c r="H11" s="131">
        <f>SUM(H12:H24)</f>
        <v>1113</v>
      </c>
      <c r="I11" s="132">
        <f>H11/C11</f>
        <v>4.2480916030534353</v>
      </c>
      <c r="J11" s="131">
        <f>SUM(J12:J24)</f>
        <v>1097</v>
      </c>
      <c r="K11" s="135">
        <f>J11/D11</f>
        <v>5.0787037037037033</v>
      </c>
      <c r="L11" s="127">
        <f>SUM(L12:L24)</f>
        <v>38</v>
      </c>
      <c r="M11" s="131">
        <f>J11-H11</f>
        <v>-16</v>
      </c>
      <c r="N11" s="132">
        <f>K11-I11</f>
        <v>0.83061210065026803</v>
      </c>
    </row>
    <row r="12" spans="1:14" ht="21" customHeight="1" x14ac:dyDescent="0.25">
      <c r="A12" s="32">
        <v>1</v>
      </c>
      <c r="B12" s="33" t="s">
        <v>6</v>
      </c>
      <c r="C12" s="33">
        <v>28</v>
      </c>
      <c r="D12" s="33">
        <v>16</v>
      </c>
      <c r="E12" s="128">
        <v>90</v>
      </c>
      <c r="F12" s="129">
        <v>90</v>
      </c>
      <c r="G12" s="130">
        <f>F12-E12</f>
        <v>0</v>
      </c>
      <c r="H12" s="128">
        <v>40</v>
      </c>
      <c r="I12" s="133">
        <f t="shared" ref="I12:I24" si="1">H12/C12</f>
        <v>1.4285714285714286</v>
      </c>
      <c r="J12" s="128">
        <v>31</v>
      </c>
      <c r="K12" s="136">
        <f t="shared" ref="K12:K24" si="2">J12/D12</f>
        <v>1.9375</v>
      </c>
      <c r="L12" s="130">
        <v>9</v>
      </c>
      <c r="M12" s="131">
        <f t="shared" ref="M12:M24" si="3">J12-H12</f>
        <v>-9</v>
      </c>
      <c r="N12" s="133">
        <f t="shared" ref="N12:N24" si="4">K12-I12</f>
        <v>0.5089285714285714</v>
      </c>
    </row>
    <row r="13" spans="1:14" ht="21" customHeight="1" x14ac:dyDescent="0.25">
      <c r="A13" s="32">
        <v>2</v>
      </c>
      <c r="B13" s="33" t="s">
        <v>7</v>
      </c>
      <c r="C13" s="33">
        <v>19</v>
      </c>
      <c r="D13" s="33">
        <v>17</v>
      </c>
      <c r="E13" s="128">
        <v>100</v>
      </c>
      <c r="F13" s="129">
        <v>130</v>
      </c>
      <c r="G13" s="130">
        <f t="shared" ref="G13:G24" si="5">F13-E13</f>
        <v>30</v>
      </c>
      <c r="H13" s="128">
        <v>100</v>
      </c>
      <c r="I13" s="133">
        <f t="shared" si="1"/>
        <v>5.2631578947368425</v>
      </c>
      <c r="J13" s="128">
        <v>88</v>
      </c>
      <c r="K13" s="136">
        <f t="shared" si="2"/>
        <v>5.1764705882352944</v>
      </c>
      <c r="L13" s="130">
        <v>2</v>
      </c>
      <c r="M13" s="131">
        <f t="shared" si="3"/>
        <v>-12</v>
      </c>
      <c r="N13" s="133">
        <f t="shared" si="4"/>
        <v>-8.66873065015481E-2</v>
      </c>
    </row>
    <row r="14" spans="1:14" ht="21" customHeight="1" x14ac:dyDescent="0.25">
      <c r="A14" s="32">
        <v>3</v>
      </c>
      <c r="B14" s="33" t="s">
        <v>8</v>
      </c>
      <c r="C14" s="33">
        <v>23</v>
      </c>
      <c r="D14" s="33">
        <v>18</v>
      </c>
      <c r="E14" s="128">
        <v>90</v>
      </c>
      <c r="F14" s="129">
        <v>90</v>
      </c>
      <c r="G14" s="130">
        <f t="shared" si="5"/>
        <v>0</v>
      </c>
      <c r="H14" s="128">
        <v>75</v>
      </c>
      <c r="I14" s="133">
        <f t="shared" si="1"/>
        <v>3.2608695652173911</v>
      </c>
      <c r="J14" s="128">
        <v>43</v>
      </c>
      <c r="K14" s="136">
        <f t="shared" si="2"/>
        <v>2.3888888888888888</v>
      </c>
      <c r="L14" s="130">
        <v>8</v>
      </c>
      <c r="M14" s="131">
        <f t="shared" si="3"/>
        <v>-32</v>
      </c>
      <c r="N14" s="133">
        <f t="shared" si="4"/>
        <v>-0.87198067632850229</v>
      </c>
    </row>
    <row r="15" spans="1:14" ht="21" customHeight="1" x14ac:dyDescent="0.25">
      <c r="A15" s="32">
        <v>4</v>
      </c>
      <c r="B15" s="33" t="s">
        <v>9</v>
      </c>
      <c r="C15" s="33">
        <v>31</v>
      </c>
      <c r="D15" s="33">
        <v>22</v>
      </c>
      <c r="E15" s="128">
        <v>108</v>
      </c>
      <c r="F15" s="129">
        <v>105</v>
      </c>
      <c r="G15" s="130">
        <f t="shared" si="5"/>
        <v>-3</v>
      </c>
      <c r="H15" s="128">
        <v>87</v>
      </c>
      <c r="I15" s="133">
        <f t="shared" si="1"/>
        <v>2.806451612903226</v>
      </c>
      <c r="J15" s="128">
        <v>61</v>
      </c>
      <c r="K15" s="136">
        <f t="shared" si="2"/>
        <v>2.7727272727272729</v>
      </c>
      <c r="L15" s="130">
        <v>9</v>
      </c>
      <c r="M15" s="131">
        <f t="shared" si="3"/>
        <v>-26</v>
      </c>
      <c r="N15" s="133">
        <f t="shared" si="4"/>
        <v>-3.3724340175953049E-2</v>
      </c>
    </row>
    <row r="16" spans="1:14" ht="21" customHeight="1" x14ac:dyDescent="0.25">
      <c r="A16" s="32">
        <v>5</v>
      </c>
      <c r="B16" s="33" t="s">
        <v>10</v>
      </c>
      <c r="C16" s="33">
        <v>27</v>
      </c>
      <c r="D16" s="33">
        <v>23</v>
      </c>
      <c r="E16" s="128">
        <v>200</v>
      </c>
      <c r="F16" s="129">
        <v>200</v>
      </c>
      <c r="G16" s="130">
        <f t="shared" si="5"/>
        <v>0</v>
      </c>
      <c r="H16" s="128">
        <v>159</v>
      </c>
      <c r="I16" s="133">
        <f t="shared" si="1"/>
        <v>5.8888888888888893</v>
      </c>
      <c r="J16" s="128">
        <v>153</v>
      </c>
      <c r="K16" s="136">
        <f t="shared" si="2"/>
        <v>6.6521739130434785</v>
      </c>
      <c r="L16" s="130">
        <v>1</v>
      </c>
      <c r="M16" s="131">
        <f t="shared" si="3"/>
        <v>-6</v>
      </c>
      <c r="N16" s="133">
        <f t="shared" si="4"/>
        <v>0.76328502415458921</v>
      </c>
    </row>
    <row r="17" spans="1:14" ht="21" customHeight="1" x14ac:dyDescent="0.25">
      <c r="A17" s="32">
        <v>6</v>
      </c>
      <c r="B17" s="33" t="s">
        <v>11</v>
      </c>
      <c r="C17" s="33">
        <v>21</v>
      </c>
      <c r="D17" s="33">
        <v>20</v>
      </c>
      <c r="E17" s="128">
        <v>80</v>
      </c>
      <c r="F17" s="129">
        <v>70</v>
      </c>
      <c r="G17" s="130">
        <f t="shared" si="5"/>
        <v>-10</v>
      </c>
      <c r="H17" s="128">
        <v>163</v>
      </c>
      <c r="I17" s="133">
        <f t="shared" si="1"/>
        <v>7.7619047619047619</v>
      </c>
      <c r="J17" s="128">
        <v>224</v>
      </c>
      <c r="K17" s="136">
        <f t="shared" si="2"/>
        <v>11.2</v>
      </c>
      <c r="L17" s="130">
        <v>1</v>
      </c>
      <c r="M17" s="131">
        <f t="shared" si="3"/>
        <v>61</v>
      </c>
      <c r="N17" s="133">
        <f t="shared" si="4"/>
        <v>3.4380952380952374</v>
      </c>
    </row>
    <row r="18" spans="1:14" ht="21" customHeight="1" x14ac:dyDescent="0.25">
      <c r="A18" s="32">
        <v>7</v>
      </c>
      <c r="B18" s="33" t="s">
        <v>64</v>
      </c>
      <c r="C18" s="33">
        <v>12</v>
      </c>
      <c r="D18" s="33">
        <v>11</v>
      </c>
      <c r="E18" s="128">
        <v>94</v>
      </c>
      <c r="F18" s="129">
        <v>91</v>
      </c>
      <c r="G18" s="130">
        <f t="shared" si="5"/>
        <v>-3</v>
      </c>
      <c r="H18" s="128">
        <v>96</v>
      </c>
      <c r="I18" s="133">
        <f t="shared" si="1"/>
        <v>8</v>
      </c>
      <c r="J18" s="128">
        <v>100</v>
      </c>
      <c r="K18" s="136">
        <f t="shared" si="2"/>
        <v>9.0909090909090917</v>
      </c>
      <c r="L18" s="130"/>
      <c r="M18" s="131">
        <f t="shared" si="3"/>
        <v>4</v>
      </c>
      <c r="N18" s="133">
        <f t="shared" si="4"/>
        <v>1.0909090909090917</v>
      </c>
    </row>
    <row r="19" spans="1:14" ht="21" customHeight="1" x14ac:dyDescent="0.25">
      <c r="A19" s="32">
        <v>8</v>
      </c>
      <c r="B19" s="33" t="s">
        <v>62</v>
      </c>
      <c r="C19" s="33">
        <v>16</v>
      </c>
      <c r="D19" s="33">
        <v>15</v>
      </c>
      <c r="E19" s="128">
        <v>196</v>
      </c>
      <c r="F19" s="129">
        <v>50</v>
      </c>
      <c r="G19" s="130">
        <f t="shared" si="5"/>
        <v>-146</v>
      </c>
      <c r="H19" s="128">
        <v>62</v>
      </c>
      <c r="I19" s="133">
        <f t="shared" si="1"/>
        <v>3.875</v>
      </c>
      <c r="J19" s="128">
        <v>56</v>
      </c>
      <c r="K19" s="136">
        <f t="shared" si="2"/>
        <v>3.7333333333333334</v>
      </c>
      <c r="L19" s="130">
        <v>2</v>
      </c>
      <c r="M19" s="131">
        <f t="shared" si="3"/>
        <v>-6</v>
      </c>
      <c r="N19" s="133">
        <f t="shared" si="4"/>
        <v>-0.14166666666666661</v>
      </c>
    </row>
    <row r="20" spans="1:14" ht="21" customHeight="1" x14ac:dyDescent="0.25">
      <c r="A20" s="32">
        <v>9</v>
      </c>
      <c r="B20" s="33" t="s">
        <v>63</v>
      </c>
      <c r="C20" s="33">
        <v>6</v>
      </c>
      <c r="D20" s="33">
        <v>6</v>
      </c>
      <c r="E20" s="128">
        <v>40</v>
      </c>
      <c r="F20" s="129">
        <v>45</v>
      </c>
      <c r="G20" s="130">
        <f t="shared" si="5"/>
        <v>5</v>
      </c>
      <c r="H20" s="128">
        <v>36</v>
      </c>
      <c r="I20" s="133">
        <f t="shared" si="1"/>
        <v>6</v>
      </c>
      <c r="J20" s="128">
        <v>27</v>
      </c>
      <c r="K20" s="136">
        <f t="shared" si="2"/>
        <v>4.5</v>
      </c>
      <c r="L20" s="130">
        <v>2</v>
      </c>
      <c r="M20" s="131">
        <f t="shared" si="3"/>
        <v>-9</v>
      </c>
      <c r="N20" s="133">
        <f t="shared" si="4"/>
        <v>-1.5</v>
      </c>
    </row>
    <row r="21" spans="1:14" ht="21" customHeight="1" x14ac:dyDescent="0.25">
      <c r="A21" s="32">
        <v>10</v>
      </c>
      <c r="B21" s="33" t="s">
        <v>15</v>
      </c>
      <c r="C21" s="33">
        <v>32</v>
      </c>
      <c r="D21" s="33">
        <v>25</v>
      </c>
      <c r="E21" s="128">
        <v>212</v>
      </c>
      <c r="F21" s="129">
        <v>120</v>
      </c>
      <c r="G21" s="130">
        <f t="shared" si="5"/>
        <v>-92</v>
      </c>
      <c r="H21" s="128">
        <v>63</v>
      </c>
      <c r="I21" s="133">
        <f t="shared" si="1"/>
        <v>1.96875</v>
      </c>
      <c r="J21" s="128">
        <v>75</v>
      </c>
      <c r="K21" s="136">
        <f t="shared" si="2"/>
        <v>3</v>
      </c>
      <c r="L21" s="130"/>
      <c r="M21" s="131">
        <f t="shared" si="3"/>
        <v>12</v>
      </c>
      <c r="N21" s="133">
        <f t="shared" si="4"/>
        <v>1.03125</v>
      </c>
    </row>
    <row r="22" spans="1:14" ht="21" customHeight="1" x14ac:dyDescent="0.25">
      <c r="A22" s="32">
        <v>11</v>
      </c>
      <c r="B22" s="33" t="s">
        <v>16</v>
      </c>
      <c r="C22" s="33">
        <v>22</v>
      </c>
      <c r="D22" s="33">
        <v>21</v>
      </c>
      <c r="E22" s="128">
        <v>90</v>
      </c>
      <c r="F22" s="129">
        <v>100</v>
      </c>
      <c r="G22" s="130">
        <f t="shared" si="5"/>
        <v>10</v>
      </c>
      <c r="H22" s="128">
        <v>70</v>
      </c>
      <c r="I22" s="133">
        <f t="shared" si="1"/>
        <v>3.1818181818181817</v>
      </c>
      <c r="J22" s="128">
        <v>73</v>
      </c>
      <c r="K22" s="136">
        <f t="shared" si="2"/>
        <v>3.4761904761904763</v>
      </c>
      <c r="L22" s="130"/>
      <c r="M22" s="131">
        <f t="shared" si="3"/>
        <v>3</v>
      </c>
      <c r="N22" s="133">
        <f t="shared" si="4"/>
        <v>0.29437229437229462</v>
      </c>
    </row>
    <row r="23" spans="1:14" ht="21" customHeight="1" x14ac:dyDescent="0.25">
      <c r="A23" s="32">
        <v>12</v>
      </c>
      <c r="B23" s="33" t="s">
        <v>17</v>
      </c>
      <c r="C23" s="33">
        <v>12</v>
      </c>
      <c r="D23" s="33">
        <v>10</v>
      </c>
      <c r="E23" s="128">
        <v>90</v>
      </c>
      <c r="F23" s="129">
        <v>100</v>
      </c>
      <c r="G23" s="130">
        <f t="shared" si="5"/>
        <v>10</v>
      </c>
      <c r="H23" s="128">
        <v>64</v>
      </c>
      <c r="I23" s="133">
        <f t="shared" si="1"/>
        <v>5.333333333333333</v>
      </c>
      <c r="J23" s="128">
        <v>46</v>
      </c>
      <c r="K23" s="136">
        <f t="shared" si="2"/>
        <v>4.5999999999999996</v>
      </c>
      <c r="L23" s="130">
        <v>4</v>
      </c>
      <c r="M23" s="131">
        <f t="shared" si="3"/>
        <v>-18</v>
      </c>
      <c r="N23" s="133">
        <f t="shared" si="4"/>
        <v>-0.73333333333333339</v>
      </c>
    </row>
    <row r="24" spans="1:14" ht="21" customHeight="1" x14ac:dyDescent="0.25">
      <c r="A24" s="32">
        <v>13</v>
      </c>
      <c r="B24" s="33" t="s">
        <v>18</v>
      </c>
      <c r="C24" s="33">
        <v>13</v>
      </c>
      <c r="D24" s="33">
        <v>12</v>
      </c>
      <c r="E24" s="128">
        <v>327</v>
      </c>
      <c r="F24" s="129">
        <v>220</v>
      </c>
      <c r="G24" s="130">
        <f t="shared" si="5"/>
        <v>-107</v>
      </c>
      <c r="H24" s="128">
        <v>98</v>
      </c>
      <c r="I24" s="133">
        <f t="shared" si="1"/>
        <v>7.5384615384615383</v>
      </c>
      <c r="J24" s="128">
        <v>120</v>
      </c>
      <c r="K24" s="136">
        <f t="shared" si="2"/>
        <v>10</v>
      </c>
      <c r="L24" s="130"/>
      <c r="M24" s="131">
        <f t="shared" si="3"/>
        <v>22</v>
      </c>
      <c r="N24" s="133">
        <f t="shared" si="4"/>
        <v>2.4615384615384617</v>
      </c>
    </row>
  </sheetData>
  <mergeCells count="14">
    <mergeCell ref="M9:N9"/>
    <mergeCell ref="C8:D9"/>
    <mergeCell ref="E8:G9"/>
    <mergeCell ref="A1:D1"/>
    <mergeCell ref="A2:D2"/>
    <mergeCell ref="A8:A10"/>
    <mergeCell ref="B8:B10"/>
    <mergeCell ref="A6:N6"/>
    <mergeCell ref="A4:N4"/>
    <mergeCell ref="A5:N5"/>
    <mergeCell ref="M7:N7"/>
    <mergeCell ref="H8:N8"/>
    <mergeCell ref="H9:I9"/>
    <mergeCell ref="J9:L9"/>
  </mergeCells>
  <pageMargins left="0.2" right="0.39" top="0.75" bottom="0.38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90" zoomScaleNormal="90" workbookViewId="0">
      <selection activeCell="R3" sqref="R3:S3"/>
    </sheetView>
  </sheetViews>
  <sheetFormatPr defaultColWidth="9.140625" defaultRowHeight="15.75" x14ac:dyDescent="0.25"/>
  <cols>
    <col min="1" max="1" width="4.85546875" style="58" customWidth="1"/>
    <col min="2" max="2" width="15.5703125" style="1" customWidth="1"/>
    <col min="3" max="3" width="6.42578125" style="1" customWidth="1"/>
    <col min="4" max="4" width="7.140625" style="1" customWidth="1"/>
    <col min="5" max="5" width="7.85546875" style="1" customWidth="1"/>
    <col min="6" max="6" width="9.42578125" style="1" customWidth="1"/>
    <col min="7" max="7" width="6.85546875" style="1" customWidth="1"/>
    <col min="8" max="8" width="7.5703125" style="1" customWidth="1"/>
    <col min="9" max="9" width="6.42578125" style="1" customWidth="1"/>
    <col min="10" max="10" width="5.28515625" style="1" customWidth="1"/>
    <col min="11" max="14" width="6.85546875" style="1" customWidth="1"/>
    <col min="15" max="15" width="6.28515625" style="1" customWidth="1"/>
    <col min="16" max="16" width="6.140625" style="1" customWidth="1"/>
    <col min="17" max="18" width="6.85546875" style="1" customWidth="1"/>
    <col min="19" max="19" width="7.140625" style="1" customWidth="1"/>
    <col min="20" max="16384" width="9.140625" style="1"/>
  </cols>
  <sheetData>
    <row r="1" spans="1:19" ht="20.25" customHeight="1" x14ac:dyDescent="0.25">
      <c r="A1" s="225" t="s">
        <v>30</v>
      </c>
      <c r="B1" s="225"/>
      <c r="C1" s="225"/>
      <c r="D1" s="225"/>
    </row>
    <row r="2" spans="1:19" x14ac:dyDescent="0.25">
      <c r="A2" s="226" t="s">
        <v>19</v>
      </c>
      <c r="B2" s="226"/>
      <c r="C2" s="226"/>
      <c r="D2" s="226"/>
    </row>
    <row r="3" spans="1:19" x14ac:dyDescent="0.25">
      <c r="A3" s="57"/>
      <c r="B3" s="6"/>
      <c r="C3" s="6"/>
      <c r="D3" s="6"/>
      <c r="E3" s="267"/>
      <c r="F3" s="267"/>
      <c r="G3" s="267"/>
      <c r="H3" s="267"/>
      <c r="I3" s="267"/>
      <c r="J3" s="267"/>
      <c r="K3" s="267"/>
      <c r="L3" s="267"/>
      <c r="M3" s="267"/>
      <c r="R3" s="235" t="s">
        <v>138</v>
      </c>
      <c r="S3" s="235"/>
    </row>
    <row r="4" spans="1:19" ht="18.75" x14ac:dyDescent="0.3">
      <c r="A4" s="264" t="s">
        <v>114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</row>
    <row r="5" spans="1:19" ht="18.75" customHeight="1" x14ac:dyDescent="0.25">
      <c r="A5" s="265" t="s">
        <v>173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</row>
    <row r="6" spans="1:19" ht="25.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66" t="s">
        <v>45</v>
      </c>
      <c r="P6" s="266"/>
      <c r="Q6" s="266"/>
      <c r="R6" s="266"/>
    </row>
    <row r="7" spans="1:19" ht="31.5" customHeight="1" x14ac:dyDescent="0.25">
      <c r="A7" s="258" t="s">
        <v>0</v>
      </c>
      <c r="B7" s="261" t="s">
        <v>46</v>
      </c>
      <c r="C7" s="253" t="s">
        <v>93</v>
      </c>
      <c r="D7" s="253" t="s">
        <v>94</v>
      </c>
      <c r="E7" s="253" t="s">
        <v>166</v>
      </c>
      <c r="F7" s="253" t="s">
        <v>51</v>
      </c>
      <c r="G7" s="253"/>
      <c r="H7" s="253"/>
      <c r="I7" s="254" t="s">
        <v>21</v>
      </c>
      <c r="J7" s="262"/>
      <c r="K7" s="262"/>
      <c r="L7" s="262"/>
      <c r="M7" s="262"/>
      <c r="N7" s="262"/>
      <c r="O7" s="262"/>
      <c r="P7" s="262"/>
      <c r="Q7" s="263"/>
      <c r="R7" s="256" t="s">
        <v>4</v>
      </c>
      <c r="S7" s="256" t="s">
        <v>5</v>
      </c>
    </row>
    <row r="8" spans="1:19" ht="37.5" customHeight="1" x14ac:dyDescent="0.25">
      <c r="A8" s="259"/>
      <c r="B8" s="261"/>
      <c r="C8" s="253"/>
      <c r="D8" s="253"/>
      <c r="E8" s="253"/>
      <c r="F8" s="256" t="s">
        <v>53</v>
      </c>
      <c r="G8" s="254" t="s">
        <v>52</v>
      </c>
      <c r="H8" s="255"/>
      <c r="I8" s="253" t="s">
        <v>1</v>
      </c>
      <c r="J8" s="253"/>
      <c r="K8" s="254" t="s">
        <v>22</v>
      </c>
      <c r="L8" s="262"/>
      <c r="M8" s="263"/>
      <c r="N8" s="253" t="s">
        <v>2</v>
      </c>
      <c r="O8" s="253"/>
      <c r="P8" s="253" t="s">
        <v>3</v>
      </c>
      <c r="Q8" s="253"/>
      <c r="R8" s="257"/>
      <c r="S8" s="257"/>
    </row>
    <row r="9" spans="1:19" ht="82.5" customHeight="1" x14ac:dyDescent="0.25">
      <c r="A9" s="260"/>
      <c r="B9" s="261"/>
      <c r="C9" s="253"/>
      <c r="D9" s="253"/>
      <c r="E9" s="253"/>
      <c r="F9" s="257"/>
      <c r="G9" s="206" t="s">
        <v>47</v>
      </c>
      <c r="H9" s="207" t="s">
        <v>167</v>
      </c>
      <c r="I9" s="206" t="s">
        <v>53</v>
      </c>
      <c r="J9" s="207" t="s">
        <v>52</v>
      </c>
      <c r="K9" s="206" t="s">
        <v>53</v>
      </c>
      <c r="L9" s="207" t="s">
        <v>52</v>
      </c>
      <c r="M9" s="207" t="s">
        <v>167</v>
      </c>
      <c r="N9" s="206" t="s">
        <v>53</v>
      </c>
      <c r="O9" s="207" t="s">
        <v>52</v>
      </c>
      <c r="P9" s="206" t="s">
        <v>53</v>
      </c>
      <c r="Q9" s="207" t="s">
        <v>52</v>
      </c>
      <c r="R9" s="208" t="s">
        <v>52</v>
      </c>
      <c r="S9" s="208" t="s">
        <v>52</v>
      </c>
    </row>
    <row r="10" spans="1:19" ht="18.75" customHeight="1" x14ac:dyDescent="0.25">
      <c r="A10" s="252" t="s">
        <v>24</v>
      </c>
      <c r="B10" s="252"/>
      <c r="C10" s="209">
        <f>SUM(C11:C23)</f>
        <v>216</v>
      </c>
      <c r="D10" s="209">
        <f t="shared" ref="D10:S10" si="0">SUM(D11:D23)</f>
        <v>11</v>
      </c>
      <c r="E10" s="210">
        <f>D10/C10*100</f>
        <v>5.0925925925925926</v>
      </c>
      <c r="F10" s="209">
        <f t="shared" si="0"/>
        <v>12485</v>
      </c>
      <c r="G10" s="209">
        <f t="shared" si="0"/>
        <v>380</v>
      </c>
      <c r="H10" s="211">
        <f>G10/F10*100</f>
        <v>3.0436523828594315</v>
      </c>
      <c r="I10" s="209">
        <f t="shared" si="0"/>
        <v>0</v>
      </c>
      <c r="J10" s="209">
        <f t="shared" si="0"/>
        <v>4</v>
      </c>
      <c r="K10" s="209">
        <f t="shared" si="0"/>
        <v>10482</v>
      </c>
      <c r="L10" s="209">
        <f t="shared" si="0"/>
        <v>198</v>
      </c>
      <c r="M10" s="211">
        <f>L10/K10*100</f>
        <v>1.8889524899828276</v>
      </c>
      <c r="N10" s="209">
        <f t="shared" si="0"/>
        <v>1602</v>
      </c>
      <c r="O10" s="209">
        <f t="shared" si="0"/>
        <v>129</v>
      </c>
      <c r="P10" s="209">
        <f t="shared" si="0"/>
        <v>401</v>
      </c>
      <c r="Q10" s="209">
        <f t="shared" si="0"/>
        <v>49</v>
      </c>
      <c r="R10" s="209">
        <f t="shared" si="0"/>
        <v>130</v>
      </c>
      <c r="S10" s="209">
        <f t="shared" si="0"/>
        <v>201</v>
      </c>
    </row>
    <row r="11" spans="1:19" ht="20.25" customHeight="1" x14ac:dyDescent="0.25">
      <c r="A11" s="212">
        <v>1</v>
      </c>
      <c r="B11" s="213" t="s">
        <v>6</v>
      </c>
      <c r="C11" s="212">
        <v>16</v>
      </c>
      <c r="D11" s="212"/>
      <c r="E11" s="210">
        <f t="shared" ref="E11:E23" si="1">D11/C11*100</f>
        <v>0</v>
      </c>
      <c r="F11" s="214">
        <f>K11+N11+P11</f>
        <v>840</v>
      </c>
      <c r="G11" s="212"/>
      <c r="H11" s="215">
        <f t="shared" ref="H11:H23" si="2">G11/F11*100</f>
        <v>0</v>
      </c>
      <c r="I11" s="212"/>
      <c r="J11" s="212"/>
      <c r="K11" s="212">
        <v>666</v>
      </c>
      <c r="L11" s="212"/>
      <c r="M11" s="215">
        <f t="shared" ref="M11:M23" si="3">L11/K11*100</f>
        <v>0</v>
      </c>
      <c r="N11" s="212">
        <v>150</v>
      </c>
      <c r="O11" s="212"/>
      <c r="P11" s="212">
        <v>24</v>
      </c>
      <c r="Q11" s="212"/>
      <c r="R11" s="212"/>
      <c r="S11" s="212"/>
    </row>
    <row r="12" spans="1:19" ht="20.25" customHeight="1" x14ac:dyDescent="0.25">
      <c r="A12" s="212">
        <v>2</v>
      </c>
      <c r="B12" s="213" t="s">
        <v>7</v>
      </c>
      <c r="C12" s="212">
        <v>17</v>
      </c>
      <c r="D12" s="212"/>
      <c r="E12" s="210">
        <f t="shared" si="1"/>
        <v>0</v>
      </c>
      <c r="F12" s="214">
        <f t="shared" ref="F12:F23" si="4">K12+N12+P12</f>
        <v>1122</v>
      </c>
      <c r="G12" s="212"/>
      <c r="H12" s="215">
        <f t="shared" si="2"/>
        <v>0</v>
      </c>
      <c r="I12" s="212"/>
      <c r="J12" s="212"/>
      <c r="K12" s="212">
        <v>924</v>
      </c>
      <c r="L12" s="212"/>
      <c r="M12" s="215">
        <f t="shared" si="3"/>
        <v>0</v>
      </c>
      <c r="N12" s="212">
        <v>162</v>
      </c>
      <c r="O12" s="212"/>
      <c r="P12" s="212">
        <v>36</v>
      </c>
      <c r="Q12" s="212"/>
      <c r="R12" s="212"/>
      <c r="S12" s="212"/>
    </row>
    <row r="13" spans="1:19" ht="20.25" customHeight="1" x14ac:dyDescent="0.25">
      <c r="A13" s="212">
        <v>3</v>
      </c>
      <c r="B13" s="213" t="s">
        <v>8</v>
      </c>
      <c r="C13" s="212">
        <v>18</v>
      </c>
      <c r="D13" s="212"/>
      <c r="E13" s="210">
        <f t="shared" si="1"/>
        <v>0</v>
      </c>
      <c r="F13" s="214">
        <f t="shared" si="4"/>
        <v>1181</v>
      </c>
      <c r="G13" s="212"/>
      <c r="H13" s="215">
        <f t="shared" si="2"/>
        <v>0</v>
      </c>
      <c r="I13" s="212"/>
      <c r="J13" s="212"/>
      <c r="K13" s="212">
        <v>1074</v>
      </c>
      <c r="L13" s="212"/>
      <c r="M13" s="215">
        <f t="shared" si="3"/>
        <v>0</v>
      </c>
      <c r="N13" s="212">
        <v>78</v>
      </c>
      <c r="O13" s="212"/>
      <c r="P13" s="212">
        <v>29</v>
      </c>
      <c r="Q13" s="212"/>
      <c r="R13" s="212"/>
      <c r="S13" s="212"/>
    </row>
    <row r="14" spans="1:19" ht="20.25" customHeight="1" x14ac:dyDescent="0.25">
      <c r="A14" s="212">
        <v>4</v>
      </c>
      <c r="B14" s="213" t="s">
        <v>9</v>
      </c>
      <c r="C14" s="212">
        <v>22</v>
      </c>
      <c r="D14" s="212"/>
      <c r="E14" s="210">
        <f t="shared" si="1"/>
        <v>0</v>
      </c>
      <c r="F14" s="214">
        <f t="shared" si="4"/>
        <v>1491</v>
      </c>
      <c r="G14" s="212"/>
      <c r="H14" s="215">
        <f t="shared" si="2"/>
        <v>0</v>
      </c>
      <c r="I14" s="212"/>
      <c r="J14" s="212"/>
      <c r="K14" s="212">
        <v>1290</v>
      </c>
      <c r="L14" s="212"/>
      <c r="M14" s="215">
        <f t="shared" si="3"/>
        <v>0</v>
      </c>
      <c r="N14" s="212">
        <v>168</v>
      </c>
      <c r="O14" s="212"/>
      <c r="P14" s="212">
        <v>33</v>
      </c>
      <c r="Q14" s="212"/>
      <c r="R14" s="212"/>
      <c r="S14" s="212"/>
    </row>
    <row r="15" spans="1:19" ht="20.25" customHeight="1" x14ac:dyDescent="0.25">
      <c r="A15" s="212">
        <v>5</v>
      </c>
      <c r="B15" s="213" t="s">
        <v>10</v>
      </c>
      <c r="C15" s="212">
        <v>23</v>
      </c>
      <c r="D15" s="212"/>
      <c r="E15" s="210">
        <f t="shared" si="1"/>
        <v>0</v>
      </c>
      <c r="F15" s="214">
        <f t="shared" si="4"/>
        <v>1152</v>
      </c>
      <c r="G15" s="212"/>
      <c r="H15" s="215">
        <f t="shared" si="2"/>
        <v>0</v>
      </c>
      <c r="I15" s="212"/>
      <c r="J15" s="212"/>
      <c r="K15" s="212">
        <v>918</v>
      </c>
      <c r="L15" s="212"/>
      <c r="M15" s="215">
        <f t="shared" si="3"/>
        <v>0</v>
      </c>
      <c r="N15" s="212">
        <v>180</v>
      </c>
      <c r="O15" s="212"/>
      <c r="P15" s="212">
        <v>54</v>
      </c>
      <c r="Q15" s="212"/>
      <c r="R15" s="212"/>
      <c r="S15" s="212"/>
    </row>
    <row r="16" spans="1:19" ht="20.25" customHeight="1" x14ac:dyDescent="0.25">
      <c r="A16" s="212">
        <v>6</v>
      </c>
      <c r="B16" s="213" t="s">
        <v>11</v>
      </c>
      <c r="C16" s="212">
        <v>20</v>
      </c>
      <c r="D16" s="212"/>
      <c r="E16" s="210">
        <f t="shared" si="1"/>
        <v>0</v>
      </c>
      <c r="F16" s="214">
        <f t="shared" si="4"/>
        <v>1144</v>
      </c>
      <c r="G16" s="212"/>
      <c r="H16" s="215">
        <f t="shared" si="2"/>
        <v>0</v>
      </c>
      <c r="I16" s="212"/>
      <c r="J16" s="212"/>
      <c r="K16" s="212">
        <v>924</v>
      </c>
      <c r="L16" s="212"/>
      <c r="M16" s="215">
        <f t="shared" si="3"/>
        <v>0</v>
      </c>
      <c r="N16" s="212">
        <v>168</v>
      </c>
      <c r="O16" s="212"/>
      <c r="P16" s="212">
        <v>52</v>
      </c>
      <c r="Q16" s="212"/>
      <c r="R16" s="212"/>
      <c r="S16" s="212"/>
    </row>
    <row r="17" spans="1:19" ht="20.25" customHeight="1" x14ac:dyDescent="0.25">
      <c r="A17" s="212">
        <v>7</v>
      </c>
      <c r="B17" s="213" t="s">
        <v>12</v>
      </c>
      <c r="C17" s="212">
        <v>11</v>
      </c>
      <c r="D17" s="212">
        <v>11</v>
      </c>
      <c r="E17" s="210">
        <f t="shared" si="1"/>
        <v>100</v>
      </c>
      <c r="F17" s="214">
        <f t="shared" si="4"/>
        <v>1042</v>
      </c>
      <c r="G17" s="212">
        <f>J17+L17+O17+Q17</f>
        <v>380</v>
      </c>
      <c r="H17" s="215">
        <f>G17/F17*100</f>
        <v>36.468330134357011</v>
      </c>
      <c r="I17" s="212"/>
      <c r="J17" s="212">
        <v>4</v>
      </c>
      <c r="K17" s="212">
        <v>846</v>
      </c>
      <c r="L17" s="212">
        <v>198</v>
      </c>
      <c r="M17" s="215">
        <f t="shared" si="3"/>
        <v>23.404255319148938</v>
      </c>
      <c r="N17" s="212">
        <v>132</v>
      </c>
      <c r="O17" s="212">
        <v>129</v>
      </c>
      <c r="P17" s="212">
        <v>64</v>
      </c>
      <c r="Q17" s="212">
        <v>49</v>
      </c>
      <c r="R17" s="212">
        <v>130</v>
      </c>
      <c r="S17" s="212">
        <v>201</v>
      </c>
    </row>
    <row r="18" spans="1:19" ht="20.25" customHeight="1" x14ac:dyDescent="0.25">
      <c r="A18" s="212">
        <v>8</v>
      </c>
      <c r="B18" s="213" t="s">
        <v>13</v>
      </c>
      <c r="C18" s="212">
        <v>15</v>
      </c>
      <c r="D18" s="212"/>
      <c r="E18" s="210">
        <f t="shared" si="1"/>
        <v>0</v>
      </c>
      <c r="F18" s="214">
        <f t="shared" si="4"/>
        <v>1033</v>
      </c>
      <c r="G18" s="212"/>
      <c r="H18" s="215">
        <f t="shared" si="2"/>
        <v>0</v>
      </c>
      <c r="I18" s="212"/>
      <c r="J18" s="212"/>
      <c r="K18" s="212">
        <v>876</v>
      </c>
      <c r="L18" s="212"/>
      <c r="M18" s="215">
        <f t="shared" si="3"/>
        <v>0</v>
      </c>
      <c r="N18" s="212">
        <v>126</v>
      </c>
      <c r="O18" s="212"/>
      <c r="P18" s="212">
        <v>31</v>
      </c>
      <c r="Q18" s="212"/>
      <c r="R18" s="212"/>
      <c r="S18" s="212"/>
    </row>
    <row r="19" spans="1:19" ht="20.25" customHeight="1" x14ac:dyDescent="0.25">
      <c r="A19" s="212">
        <v>9</v>
      </c>
      <c r="B19" s="213" t="s">
        <v>14</v>
      </c>
      <c r="C19" s="212">
        <v>6</v>
      </c>
      <c r="D19" s="212"/>
      <c r="E19" s="210">
        <f t="shared" si="1"/>
        <v>0</v>
      </c>
      <c r="F19" s="214">
        <f t="shared" si="4"/>
        <v>380</v>
      </c>
      <c r="G19" s="212"/>
      <c r="H19" s="215">
        <f t="shared" si="2"/>
        <v>0</v>
      </c>
      <c r="I19" s="212"/>
      <c r="J19" s="212"/>
      <c r="K19" s="212">
        <v>318</v>
      </c>
      <c r="L19" s="212"/>
      <c r="M19" s="215">
        <f t="shared" si="3"/>
        <v>0</v>
      </c>
      <c r="N19" s="212">
        <v>54</v>
      </c>
      <c r="O19" s="212"/>
      <c r="P19" s="212">
        <v>8</v>
      </c>
      <c r="Q19" s="212"/>
      <c r="R19" s="212"/>
      <c r="S19" s="212"/>
    </row>
    <row r="20" spans="1:19" ht="20.25" customHeight="1" x14ac:dyDescent="0.25">
      <c r="A20" s="212">
        <v>10</v>
      </c>
      <c r="B20" s="213" t="s">
        <v>15</v>
      </c>
      <c r="C20" s="212">
        <v>25</v>
      </c>
      <c r="D20" s="212"/>
      <c r="E20" s="210">
        <f t="shared" si="1"/>
        <v>0</v>
      </c>
      <c r="F20" s="214">
        <f t="shared" si="4"/>
        <v>1181</v>
      </c>
      <c r="G20" s="212"/>
      <c r="H20" s="215">
        <f t="shared" si="2"/>
        <v>0</v>
      </c>
      <c r="I20" s="212"/>
      <c r="J20" s="212"/>
      <c r="K20" s="212">
        <v>1032</v>
      </c>
      <c r="L20" s="212"/>
      <c r="M20" s="215">
        <f t="shared" si="3"/>
        <v>0</v>
      </c>
      <c r="N20" s="212">
        <v>132</v>
      </c>
      <c r="O20" s="212"/>
      <c r="P20" s="212">
        <v>17</v>
      </c>
      <c r="Q20" s="212"/>
      <c r="R20" s="212"/>
      <c r="S20" s="212"/>
    </row>
    <row r="21" spans="1:19" ht="20.25" customHeight="1" x14ac:dyDescent="0.25">
      <c r="A21" s="212">
        <v>11</v>
      </c>
      <c r="B21" s="213" t="s">
        <v>16</v>
      </c>
      <c r="C21" s="212">
        <v>21</v>
      </c>
      <c r="D21" s="212"/>
      <c r="E21" s="210">
        <f t="shared" si="1"/>
        <v>0</v>
      </c>
      <c r="F21" s="214">
        <f t="shared" si="4"/>
        <v>899</v>
      </c>
      <c r="G21" s="212"/>
      <c r="H21" s="215">
        <f t="shared" si="2"/>
        <v>0</v>
      </c>
      <c r="I21" s="212"/>
      <c r="J21" s="212"/>
      <c r="K21" s="212">
        <v>744</v>
      </c>
      <c r="L21" s="212"/>
      <c r="M21" s="215">
        <f t="shared" si="3"/>
        <v>0</v>
      </c>
      <c r="N21" s="212">
        <v>132</v>
      </c>
      <c r="O21" s="212"/>
      <c r="P21" s="212">
        <v>23</v>
      </c>
      <c r="Q21" s="212"/>
      <c r="R21" s="212"/>
      <c r="S21" s="212"/>
    </row>
    <row r="22" spans="1:19" ht="20.25" customHeight="1" x14ac:dyDescent="0.25">
      <c r="A22" s="212">
        <v>12</v>
      </c>
      <c r="B22" s="213" t="s">
        <v>17</v>
      </c>
      <c r="C22" s="212">
        <v>10</v>
      </c>
      <c r="D22" s="212"/>
      <c r="E22" s="210">
        <f t="shared" si="1"/>
        <v>0</v>
      </c>
      <c r="F22" s="214">
        <f t="shared" si="4"/>
        <v>284</v>
      </c>
      <c r="G22" s="212"/>
      <c r="H22" s="215">
        <f t="shared" si="2"/>
        <v>0</v>
      </c>
      <c r="I22" s="212"/>
      <c r="J22" s="212"/>
      <c r="K22" s="212">
        <v>240</v>
      </c>
      <c r="L22" s="212"/>
      <c r="M22" s="215">
        <f t="shared" si="3"/>
        <v>0</v>
      </c>
      <c r="N22" s="212">
        <v>36</v>
      </c>
      <c r="O22" s="212"/>
      <c r="P22" s="212">
        <v>8</v>
      </c>
      <c r="Q22" s="212"/>
      <c r="R22" s="212"/>
      <c r="S22" s="212"/>
    </row>
    <row r="23" spans="1:19" ht="20.25" customHeight="1" x14ac:dyDescent="0.25">
      <c r="A23" s="212">
        <v>13</v>
      </c>
      <c r="B23" s="213" t="s">
        <v>18</v>
      </c>
      <c r="C23" s="212">
        <v>12</v>
      </c>
      <c r="D23" s="212"/>
      <c r="E23" s="210">
        <f t="shared" si="1"/>
        <v>0</v>
      </c>
      <c r="F23" s="214">
        <f t="shared" si="4"/>
        <v>736</v>
      </c>
      <c r="G23" s="212"/>
      <c r="H23" s="215">
        <f t="shared" si="2"/>
        <v>0</v>
      </c>
      <c r="I23" s="212"/>
      <c r="J23" s="212"/>
      <c r="K23" s="212">
        <v>630</v>
      </c>
      <c r="L23" s="212"/>
      <c r="M23" s="215">
        <f t="shared" si="3"/>
        <v>0</v>
      </c>
      <c r="N23" s="212">
        <v>84</v>
      </c>
      <c r="O23" s="212"/>
      <c r="P23" s="212">
        <v>22</v>
      </c>
      <c r="Q23" s="212"/>
      <c r="R23" s="212"/>
      <c r="S23" s="212"/>
    </row>
  </sheetData>
  <mergeCells count="23">
    <mergeCell ref="S7:S8"/>
    <mergeCell ref="K8:M8"/>
    <mergeCell ref="N8:O8"/>
    <mergeCell ref="P8:Q8"/>
    <mergeCell ref="R3:S3"/>
    <mergeCell ref="A4:S4"/>
    <mergeCell ref="A5:S5"/>
    <mergeCell ref="O6:R6"/>
    <mergeCell ref="A1:D1"/>
    <mergeCell ref="A2:D2"/>
    <mergeCell ref="I8:J8"/>
    <mergeCell ref="E3:M3"/>
    <mergeCell ref="R7:R8"/>
    <mergeCell ref="I7:Q7"/>
    <mergeCell ref="A10:B10"/>
    <mergeCell ref="F7:H7"/>
    <mergeCell ref="G8:H8"/>
    <mergeCell ref="F8:F9"/>
    <mergeCell ref="A7:A9"/>
    <mergeCell ref="D7:D9"/>
    <mergeCell ref="E7:E9"/>
    <mergeCell ref="B7:B9"/>
    <mergeCell ref="C7:C9"/>
  </mergeCells>
  <pageMargins left="0.5" right="0" top="0.52" bottom="0.34" header="0.3" footer="0.3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="90" zoomScaleNormal="90" workbookViewId="0">
      <selection activeCell="K4" sqref="K4"/>
    </sheetView>
  </sheetViews>
  <sheetFormatPr defaultColWidth="9.140625" defaultRowHeight="15.75" x14ac:dyDescent="0.25"/>
  <cols>
    <col min="1" max="1" width="6" style="1" customWidth="1"/>
    <col min="2" max="2" width="13.28515625" style="1" customWidth="1"/>
    <col min="3" max="11" width="12.85546875" style="1" customWidth="1"/>
    <col min="12" max="12" width="7.7109375" style="1" customWidth="1"/>
    <col min="13" max="16384" width="9.140625" style="1"/>
  </cols>
  <sheetData>
    <row r="2" spans="1:11" x14ac:dyDescent="0.25">
      <c r="A2" s="225" t="s">
        <v>30</v>
      </c>
      <c r="B2" s="225"/>
      <c r="C2" s="225"/>
      <c r="D2" s="225"/>
      <c r="E2" s="48"/>
      <c r="F2" s="4"/>
      <c r="G2" s="4"/>
      <c r="H2" s="4"/>
    </row>
    <row r="3" spans="1:11" x14ac:dyDescent="0.25">
      <c r="A3" s="226" t="s">
        <v>19</v>
      </c>
      <c r="B3" s="226"/>
      <c r="C3" s="226"/>
      <c r="D3" s="226"/>
      <c r="E3" s="47"/>
      <c r="F3" s="5"/>
      <c r="G3" s="5"/>
      <c r="H3" s="5"/>
    </row>
    <row r="4" spans="1:11" ht="21.75" customHeight="1" x14ac:dyDescent="0.25">
      <c r="A4" s="6"/>
      <c r="B4" s="6"/>
      <c r="C4" s="6"/>
      <c r="D4" s="5"/>
      <c r="E4" s="5"/>
      <c r="F4" s="147"/>
      <c r="G4" s="147"/>
      <c r="H4" s="147"/>
      <c r="I4" s="147"/>
      <c r="J4" s="147"/>
      <c r="K4" s="146" t="s">
        <v>31</v>
      </c>
    </row>
    <row r="5" spans="1:11" ht="18.75" x14ac:dyDescent="0.3">
      <c r="A5" s="274" t="s">
        <v>115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18.75" customHeight="1" x14ac:dyDescent="0.25">
      <c r="A6" s="271" t="s">
        <v>173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22.5" customHeight="1" x14ac:dyDescent="0.25"/>
    <row r="8" spans="1:11" ht="21" customHeight="1" x14ac:dyDescent="0.25">
      <c r="A8" s="275" t="s">
        <v>0</v>
      </c>
      <c r="B8" s="275" t="s">
        <v>25</v>
      </c>
      <c r="C8" s="275" t="s">
        <v>69</v>
      </c>
      <c r="D8" s="275"/>
      <c r="E8" s="275"/>
      <c r="F8" s="275"/>
      <c r="G8" s="275"/>
      <c r="H8" s="275"/>
      <c r="I8" s="275"/>
      <c r="J8" s="275"/>
      <c r="K8" s="275"/>
    </row>
    <row r="9" spans="1:11" ht="21" customHeight="1" x14ac:dyDescent="0.25">
      <c r="A9" s="275"/>
      <c r="B9" s="275"/>
      <c r="C9" s="268" t="s">
        <v>26</v>
      </c>
      <c r="D9" s="269"/>
      <c r="E9" s="270"/>
      <c r="F9" s="268" t="s">
        <v>27</v>
      </c>
      <c r="G9" s="269"/>
      <c r="H9" s="270"/>
      <c r="I9" s="268" t="s">
        <v>132</v>
      </c>
      <c r="J9" s="269"/>
      <c r="K9" s="270"/>
    </row>
    <row r="10" spans="1:11" ht="21" customHeight="1" x14ac:dyDescent="0.25">
      <c r="A10" s="275"/>
      <c r="B10" s="275"/>
      <c r="C10" s="268" t="s">
        <v>53</v>
      </c>
      <c r="D10" s="269" t="s">
        <v>52</v>
      </c>
      <c r="E10" s="270"/>
      <c r="F10" s="268" t="s">
        <v>53</v>
      </c>
      <c r="G10" s="269" t="s">
        <v>52</v>
      </c>
      <c r="H10" s="270"/>
      <c r="I10" s="268" t="s">
        <v>53</v>
      </c>
      <c r="J10" s="269" t="s">
        <v>52</v>
      </c>
      <c r="K10" s="270"/>
    </row>
    <row r="11" spans="1:11" ht="21" customHeight="1" x14ac:dyDescent="0.25">
      <c r="A11" s="275"/>
      <c r="B11" s="275"/>
      <c r="C11" s="268"/>
      <c r="D11" s="93" t="s">
        <v>89</v>
      </c>
      <c r="E11" s="94" t="s">
        <v>66</v>
      </c>
      <c r="F11" s="268"/>
      <c r="G11" s="93" t="s">
        <v>89</v>
      </c>
      <c r="H11" s="94" t="s">
        <v>66</v>
      </c>
      <c r="I11" s="268"/>
      <c r="J11" s="93" t="s">
        <v>89</v>
      </c>
      <c r="K11" s="94" t="s">
        <v>66</v>
      </c>
    </row>
    <row r="12" spans="1:11" s="59" customFormat="1" ht="21" customHeight="1" x14ac:dyDescent="0.25">
      <c r="A12" s="272" t="s">
        <v>24</v>
      </c>
      <c r="B12" s="273"/>
      <c r="C12" s="198">
        <f>SUM(C13:C25)</f>
        <v>21600</v>
      </c>
      <c r="D12" s="198">
        <f t="shared" ref="D12:J12" si="0">SUM(D13:D25)</f>
        <v>1085</v>
      </c>
      <c r="E12" s="199">
        <f>D12/C12*100</f>
        <v>5.0231481481481479</v>
      </c>
      <c r="F12" s="198">
        <f t="shared" si="0"/>
        <v>10800</v>
      </c>
      <c r="G12" s="198">
        <f t="shared" si="0"/>
        <v>519</v>
      </c>
      <c r="H12" s="199">
        <f>G12/F12*100</f>
        <v>4.8055555555555554</v>
      </c>
      <c r="I12" s="198">
        <f t="shared" si="0"/>
        <v>15120</v>
      </c>
      <c r="J12" s="198">
        <f t="shared" si="0"/>
        <v>630</v>
      </c>
      <c r="K12" s="199">
        <f>J12/I12*100</f>
        <v>4.1666666666666661</v>
      </c>
    </row>
    <row r="13" spans="1:11" ht="21" customHeight="1" x14ac:dyDescent="0.25">
      <c r="A13" s="200">
        <v>1</v>
      </c>
      <c r="B13" s="201" t="s">
        <v>6</v>
      </c>
      <c r="C13" s="202">
        <v>1600</v>
      </c>
      <c r="D13" s="203"/>
      <c r="E13" s="199">
        <f t="shared" ref="E13:E25" si="1">D13/C13*100</f>
        <v>0</v>
      </c>
      <c r="F13" s="202">
        <v>800</v>
      </c>
      <c r="G13" s="203"/>
      <c r="H13" s="199">
        <f t="shared" ref="H13:H25" si="2">G13/F13*100</f>
        <v>0</v>
      </c>
      <c r="I13" s="202">
        <v>1120</v>
      </c>
      <c r="J13" s="203"/>
      <c r="K13" s="199">
        <f t="shared" ref="K13:K25" si="3">J13/I13*100</f>
        <v>0</v>
      </c>
    </row>
    <row r="14" spans="1:11" ht="21" customHeight="1" x14ac:dyDescent="0.25">
      <c r="A14" s="200">
        <v>2</v>
      </c>
      <c r="B14" s="204" t="s">
        <v>7</v>
      </c>
      <c r="C14" s="202">
        <v>1700</v>
      </c>
      <c r="D14" s="203"/>
      <c r="E14" s="199">
        <f t="shared" si="1"/>
        <v>0</v>
      </c>
      <c r="F14" s="202">
        <v>850</v>
      </c>
      <c r="G14" s="203"/>
      <c r="H14" s="199">
        <f t="shared" si="2"/>
        <v>0</v>
      </c>
      <c r="I14" s="202">
        <v>1190</v>
      </c>
      <c r="J14" s="203"/>
      <c r="K14" s="199">
        <f t="shared" si="3"/>
        <v>0</v>
      </c>
    </row>
    <row r="15" spans="1:11" ht="21" customHeight="1" x14ac:dyDescent="0.25">
      <c r="A15" s="200">
        <v>3</v>
      </c>
      <c r="B15" s="204" t="s">
        <v>8</v>
      </c>
      <c r="C15" s="202">
        <v>1800</v>
      </c>
      <c r="D15" s="203"/>
      <c r="E15" s="199">
        <f t="shared" si="1"/>
        <v>0</v>
      </c>
      <c r="F15" s="202">
        <v>900</v>
      </c>
      <c r="G15" s="203"/>
      <c r="H15" s="199">
        <f t="shared" si="2"/>
        <v>0</v>
      </c>
      <c r="I15" s="202">
        <v>1260</v>
      </c>
      <c r="J15" s="203"/>
      <c r="K15" s="199">
        <f t="shared" si="3"/>
        <v>0</v>
      </c>
    </row>
    <row r="16" spans="1:11" ht="21" customHeight="1" x14ac:dyDescent="0.25">
      <c r="A16" s="200">
        <v>4</v>
      </c>
      <c r="B16" s="204" t="s">
        <v>9</v>
      </c>
      <c r="C16" s="202">
        <v>2200</v>
      </c>
      <c r="D16" s="203"/>
      <c r="E16" s="199">
        <f t="shared" si="1"/>
        <v>0</v>
      </c>
      <c r="F16" s="202">
        <v>1100</v>
      </c>
      <c r="G16" s="203"/>
      <c r="H16" s="199">
        <f t="shared" si="2"/>
        <v>0</v>
      </c>
      <c r="I16" s="202">
        <v>1540</v>
      </c>
      <c r="J16" s="203"/>
      <c r="K16" s="199">
        <f t="shared" si="3"/>
        <v>0</v>
      </c>
    </row>
    <row r="17" spans="1:11" ht="21" customHeight="1" x14ac:dyDescent="0.25">
      <c r="A17" s="200">
        <v>5</v>
      </c>
      <c r="B17" s="204" t="s">
        <v>10</v>
      </c>
      <c r="C17" s="202">
        <v>2300</v>
      </c>
      <c r="D17" s="203"/>
      <c r="E17" s="199">
        <f t="shared" si="1"/>
        <v>0</v>
      </c>
      <c r="F17" s="202">
        <v>1150</v>
      </c>
      <c r="G17" s="203"/>
      <c r="H17" s="199">
        <f t="shared" si="2"/>
        <v>0</v>
      </c>
      <c r="I17" s="202">
        <v>1610</v>
      </c>
      <c r="J17" s="203"/>
      <c r="K17" s="199">
        <f t="shared" si="3"/>
        <v>0</v>
      </c>
    </row>
    <row r="18" spans="1:11" ht="21" customHeight="1" x14ac:dyDescent="0.25">
      <c r="A18" s="200">
        <v>6</v>
      </c>
      <c r="B18" s="204" t="s">
        <v>28</v>
      </c>
      <c r="C18" s="202">
        <v>2000</v>
      </c>
      <c r="D18" s="203"/>
      <c r="E18" s="199">
        <f t="shared" si="1"/>
        <v>0</v>
      </c>
      <c r="F18" s="202">
        <v>1000</v>
      </c>
      <c r="G18" s="203"/>
      <c r="H18" s="199">
        <f t="shared" si="2"/>
        <v>0</v>
      </c>
      <c r="I18" s="202">
        <v>1400</v>
      </c>
      <c r="J18" s="203"/>
      <c r="K18" s="199">
        <f t="shared" si="3"/>
        <v>0</v>
      </c>
    </row>
    <row r="19" spans="1:11" ht="21" customHeight="1" x14ac:dyDescent="0.25">
      <c r="A19" s="200">
        <v>7</v>
      </c>
      <c r="B19" s="204" t="s">
        <v>29</v>
      </c>
      <c r="C19" s="202">
        <v>1100</v>
      </c>
      <c r="D19" s="203">
        <v>1085</v>
      </c>
      <c r="E19" s="199">
        <f t="shared" si="1"/>
        <v>98.636363636363626</v>
      </c>
      <c r="F19" s="202">
        <v>550</v>
      </c>
      <c r="G19" s="203">
        <v>519</v>
      </c>
      <c r="H19" s="199">
        <f t="shared" si="2"/>
        <v>94.36363636363636</v>
      </c>
      <c r="I19" s="202">
        <v>770</v>
      </c>
      <c r="J19" s="203">
        <v>630</v>
      </c>
      <c r="K19" s="199">
        <f t="shared" si="3"/>
        <v>81.818181818181827</v>
      </c>
    </row>
    <row r="20" spans="1:11" ht="21" customHeight="1" x14ac:dyDescent="0.25">
      <c r="A20" s="200">
        <v>8</v>
      </c>
      <c r="B20" s="204" t="s">
        <v>13</v>
      </c>
      <c r="C20" s="202">
        <v>1500</v>
      </c>
      <c r="D20" s="203"/>
      <c r="E20" s="199">
        <f t="shared" si="1"/>
        <v>0</v>
      </c>
      <c r="F20" s="202">
        <v>750</v>
      </c>
      <c r="G20" s="203"/>
      <c r="H20" s="199">
        <f t="shared" si="2"/>
        <v>0</v>
      </c>
      <c r="I20" s="202">
        <v>1050</v>
      </c>
      <c r="J20" s="203"/>
      <c r="K20" s="199">
        <f t="shared" si="3"/>
        <v>0</v>
      </c>
    </row>
    <row r="21" spans="1:11" ht="21" customHeight="1" x14ac:dyDescent="0.25">
      <c r="A21" s="200">
        <v>9</v>
      </c>
      <c r="B21" s="204" t="s">
        <v>14</v>
      </c>
      <c r="C21" s="202">
        <v>600</v>
      </c>
      <c r="D21" s="203"/>
      <c r="E21" s="199">
        <f t="shared" si="1"/>
        <v>0</v>
      </c>
      <c r="F21" s="202">
        <v>300</v>
      </c>
      <c r="G21" s="203"/>
      <c r="H21" s="199">
        <f t="shared" si="2"/>
        <v>0</v>
      </c>
      <c r="I21" s="202">
        <v>420</v>
      </c>
      <c r="J21" s="203"/>
      <c r="K21" s="199">
        <f t="shared" si="3"/>
        <v>0</v>
      </c>
    </row>
    <row r="22" spans="1:11" ht="21" customHeight="1" x14ac:dyDescent="0.25">
      <c r="A22" s="200">
        <v>10</v>
      </c>
      <c r="B22" s="204" t="s">
        <v>15</v>
      </c>
      <c r="C22" s="202">
        <v>2500</v>
      </c>
      <c r="D22" s="203"/>
      <c r="E22" s="199">
        <f t="shared" si="1"/>
        <v>0</v>
      </c>
      <c r="F22" s="202">
        <v>1250</v>
      </c>
      <c r="G22" s="203"/>
      <c r="H22" s="199">
        <f t="shared" si="2"/>
        <v>0</v>
      </c>
      <c r="I22" s="202">
        <v>1750</v>
      </c>
      <c r="J22" s="203"/>
      <c r="K22" s="199">
        <f t="shared" si="3"/>
        <v>0</v>
      </c>
    </row>
    <row r="23" spans="1:11" ht="21" customHeight="1" x14ac:dyDescent="0.25">
      <c r="A23" s="200">
        <v>11</v>
      </c>
      <c r="B23" s="204" t="s">
        <v>16</v>
      </c>
      <c r="C23" s="202">
        <v>2100</v>
      </c>
      <c r="D23" s="203"/>
      <c r="E23" s="199">
        <f t="shared" si="1"/>
        <v>0</v>
      </c>
      <c r="F23" s="202">
        <v>1050</v>
      </c>
      <c r="G23" s="203"/>
      <c r="H23" s="199">
        <f t="shared" si="2"/>
        <v>0</v>
      </c>
      <c r="I23" s="202">
        <v>1470</v>
      </c>
      <c r="J23" s="203"/>
      <c r="K23" s="199">
        <f t="shared" si="3"/>
        <v>0</v>
      </c>
    </row>
    <row r="24" spans="1:11" ht="21" customHeight="1" x14ac:dyDescent="0.25">
      <c r="A24" s="200">
        <v>12</v>
      </c>
      <c r="B24" s="204" t="s">
        <v>17</v>
      </c>
      <c r="C24" s="202">
        <v>1000</v>
      </c>
      <c r="D24" s="203"/>
      <c r="E24" s="199">
        <f t="shared" si="1"/>
        <v>0</v>
      </c>
      <c r="F24" s="202">
        <v>500</v>
      </c>
      <c r="G24" s="203"/>
      <c r="H24" s="199">
        <f t="shared" si="2"/>
        <v>0</v>
      </c>
      <c r="I24" s="202">
        <v>700</v>
      </c>
      <c r="J24" s="203"/>
      <c r="K24" s="199">
        <f t="shared" si="3"/>
        <v>0</v>
      </c>
    </row>
    <row r="25" spans="1:11" ht="21" customHeight="1" x14ac:dyDescent="0.25">
      <c r="A25" s="200">
        <v>13</v>
      </c>
      <c r="B25" s="204" t="s">
        <v>18</v>
      </c>
      <c r="C25" s="202">
        <v>1200</v>
      </c>
      <c r="D25" s="203"/>
      <c r="E25" s="199">
        <f t="shared" si="1"/>
        <v>0</v>
      </c>
      <c r="F25" s="202">
        <v>600</v>
      </c>
      <c r="G25" s="203"/>
      <c r="H25" s="199">
        <f t="shared" si="2"/>
        <v>0</v>
      </c>
      <c r="I25" s="202">
        <v>840</v>
      </c>
      <c r="J25" s="203"/>
      <c r="K25" s="199">
        <f t="shared" si="3"/>
        <v>0</v>
      </c>
    </row>
  </sheetData>
  <mergeCells count="17">
    <mergeCell ref="G10:H10"/>
    <mergeCell ref="F9:H9"/>
    <mergeCell ref="A6:K6"/>
    <mergeCell ref="A12:B12"/>
    <mergeCell ref="A2:D2"/>
    <mergeCell ref="A3:D3"/>
    <mergeCell ref="A5:K5"/>
    <mergeCell ref="I10:I11"/>
    <mergeCell ref="J10:K10"/>
    <mergeCell ref="F10:F11"/>
    <mergeCell ref="C10:C11"/>
    <mergeCell ref="D10:E10"/>
    <mergeCell ref="C9:E9"/>
    <mergeCell ref="I9:K9"/>
    <mergeCell ref="A8:A11"/>
    <mergeCell ref="B8:B11"/>
    <mergeCell ref="C8:K8"/>
  </mergeCells>
  <pageMargins left="0.54" right="0.37" top="0.51" bottom="0.37" header="0.49" footer="0.26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="90" zoomScaleNormal="90" workbookViewId="0">
      <selection activeCell="AD8" sqref="AD8"/>
    </sheetView>
  </sheetViews>
  <sheetFormatPr defaultColWidth="9.140625" defaultRowHeight="15.75" x14ac:dyDescent="0.25"/>
  <cols>
    <col min="1" max="1" width="3.42578125" style="9" customWidth="1"/>
    <col min="2" max="2" width="11.42578125" style="8" customWidth="1"/>
    <col min="3" max="3" width="5.85546875" style="8" customWidth="1"/>
    <col min="4" max="4" width="5" style="8" customWidth="1"/>
    <col min="5" max="5" width="5.7109375" style="8" customWidth="1"/>
    <col min="6" max="6" width="2.42578125" style="8" customWidth="1"/>
    <col min="7" max="7" width="3.7109375" style="8" customWidth="1"/>
    <col min="8" max="8" width="3" style="8" customWidth="1"/>
    <col min="9" max="9" width="4.28515625" style="8" customWidth="1"/>
    <col min="10" max="10" width="4.140625" style="8" customWidth="1"/>
    <col min="11" max="11" width="4.7109375" style="8" customWidth="1"/>
    <col min="12" max="13" width="5.28515625" style="8" customWidth="1"/>
    <col min="14" max="14" width="6.140625" style="8" customWidth="1"/>
    <col min="15" max="15" width="7.140625" style="8" customWidth="1"/>
    <col min="16" max="19" width="5.28515625" style="8" customWidth="1"/>
    <col min="20" max="20" width="6.7109375" style="8" customWidth="1"/>
    <col min="21" max="21" width="6.28515625" style="8" customWidth="1"/>
    <col min="22" max="22" width="6" style="8" customWidth="1"/>
    <col min="23" max="23" width="5.7109375" style="8" customWidth="1"/>
    <col min="24" max="24" width="6.42578125" style="8" customWidth="1"/>
    <col min="25" max="25" width="6" style="8" customWidth="1"/>
    <col min="26" max="26" width="5.7109375" style="45" customWidth="1"/>
    <col min="27" max="27" width="0" style="8" hidden="1" customWidth="1"/>
    <col min="28" max="16384" width="9.140625" style="8"/>
  </cols>
  <sheetData>
    <row r="1" spans="1:27" x14ac:dyDescent="0.25">
      <c r="A1" s="286" t="s">
        <v>30</v>
      </c>
      <c r="B1" s="286"/>
      <c r="C1" s="286"/>
      <c r="D1" s="286"/>
      <c r="E1" s="286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7" x14ac:dyDescent="0.25">
      <c r="A2" s="287" t="s">
        <v>19</v>
      </c>
      <c r="B2" s="287"/>
      <c r="C2" s="287"/>
      <c r="D2" s="287"/>
      <c r="E2" s="287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7" s="21" customFormat="1" ht="19.5" customHeight="1" x14ac:dyDescent="0.25">
      <c r="Y3" s="288" t="s">
        <v>91</v>
      </c>
      <c r="Z3" s="289"/>
    </row>
    <row r="4" spans="1:27" ht="18.75" x14ac:dyDescent="0.3">
      <c r="A4" s="292" t="s">
        <v>116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7" ht="18.75" customHeight="1" x14ac:dyDescent="0.25">
      <c r="A5" s="291" t="s">
        <v>173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27" x14ac:dyDescent="0.25">
      <c r="V6" s="290" t="s">
        <v>59</v>
      </c>
      <c r="W6" s="290"/>
      <c r="X6" s="290"/>
      <c r="Y6" s="290"/>
      <c r="Z6" s="290"/>
      <c r="AA6" s="63"/>
    </row>
    <row r="7" spans="1:27" ht="28.5" customHeight="1" x14ac:dyDescent="0.25">
      <c r="A7" s="276" t="s">
        <v>0</v>
      </c>
      <c r="B7" s="276" t="s">
        <v>25</v>
      </c>
      <c r="C7" s="279" t="s">
        <v>55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1"/>
      <c r="R7" s="279" t="s">
        <v>56</v>
      </c>
      <c r="S7" s="280"/>
      <c r="T7" s="280"/>
      <c r="U7" s="280"/>
      <c r="V7" s="280"/>
      <c r="W7" s="281"/>
      <c r="X7" s="294" t="s">
        <v>58</v>
      </c>
      <c r="Y7" s="295"/>
      <c r="Z7" s="296"/>
    </row>
    <row r="8" spans="1:27" ht="33.75" customHeight="1" x14ac:dyDescent="0.25">
      <c r="A8" s="277"/>
      <c r="B8" s="277"/>
      <c r="C8" s="279" t="s">
        <v>22</v>
      </c>
      <c r="D8" s="280"/>
      <c r="E8" s="281"/>
      <c r="F8" s="279" t="s">
        <v>1</v>
      </c>
      <c r="G8" s="280"/>
      <c r="H8" s="281"/>
      <c r="I8" s="279" t="s">
        <v>3</v>
      </c>
      <c r="J8" s="280"/>
      <c r="K8" s="281"/>
      <c r="L8" s="279" t="s">
        <v>54</v>
      </c>
      <c r="M8" s="280"/>
      <c r="N8" s="281"/>
      <c r="O8" s="282" t="s">
        <v>60</v>
      </c>
      <c r="P8" s="293"/>
      <c r="Q8" s="283"/>
      <c r="R8" s="279" t="s">
        <v>57</v>
      </c>
      <c r="S8" s="280"/>
      <c r="T8" s="281"/>
      <c r="U8" s="279" t="s">
        <v>23</v>
      </c>
      <c r="V8" s="280"/>
      <c r="W8" s="281"/>
      <c r="X8" s="297"/>
      <c r="Y8" s="298"/>
      <c r="Z8" s="299"/>
    </row>
    <row r="9" spans="1:27" ht="26.25" customHeight="1" x14ac:dyDescent="0.25">
      <c r="A9" s="277"/>
      <c r="B9" s="277"/>
      <c r="C9" s="284" t="s">
        <v>53</v>
      </c>
      <c r="D9" s="282" t="s">
        <v>52</v>
      </c>
      <c r="E9" s="283"/>
      <c r="F9" s="284" t="s">
        <v>53</v>
      </c>
      <c r="G9" s="282" t="s">
        <v>52</v>
      </c>
      <c r="H9" s="283"/>
      <c r="I9" s="284" t="s">
        <v>53</v>
      </c>
      <c r="J9" s="282" t="s">
        <v>52</v>
      </c>
      <c r="K9" s="283"/>
      <c r="L9" s="284" t="s">
        <v>53</v>
      </c>
      <c r="M9" s="282" t="s">
        <v>52</v>
      </c>
      <c r="N9" s="283"/>
      <c r="O9" s="284" t="s">
        <v>53</v>
      </c>
      <c r="P9" s="282" t="s">
        <v>52</v>
      </c>
      <c r="Q9" s="283"/>
      <c r="R9" s="284" t="s">
        <v>53</v>
      </c>
      <c r="S9" s="282" t="s">
        <v>52</v>
      </c>
      <c r="T9" s="283"/>
      <c r="U9" s="284" t="s">
        <v>53</v>
      </c>
      <c r="V9" s="282" t="s">
        <v>52</v>
      </c>
      <c r="W9" s="283"/>
      <c r="X9" s="284" t="s">
        <v>53</v>
      </c>
      <c r="Y9" s="282" t="s">
        <v>52</v>
      </c>
      <c r="Z9" s="283"/>
    </row>
    <row r="10" spans="1:27" ht="57.75" customHeight="1" x14ac:dyDescent="0.25">
      <c r="A10" s="278"/>
      <c r="B10" s="278"/>
      <c r="C10" s="285"/>
      <c r="D10" s="25" t="s">
        <v>47</v>
      </c>
      <c r="E10" s="26" t="s">
        <v>50</v>
      </c>
      <c r="F10" s="285"/>
      <c r="G10" s="137" t="s">
        <v>47</v>
      </c>
      <c r="H10" s="25" t="s">
        <v>50</v>
      </c>
      <c r="I10" s="285"/>
      <c r="J10" s="25" t="s">
        <v>47</v>
      </c>
      <c r="K10" s="26" t="s">
        <v>50</v>
      </c>
      <c r="L10" s="285"/>
      <c r="M10" s="25" t="s">
        <v>47</v>
      </c>
      <c r="N10" s="26" t="s">
        <v>50</v>
      </c>
      <c r="O10" s="285"/>
      <c r="P10" s="25" t="s">
        <v>47</v>
      </c>
      <c r="Q10" s="26" t="s">
        <v>50</v>
      </c>
      <c r="R10" s="285"/>
      <c r="S10" s="25" t="s">
        <v>47</v>
      </c>
      <c r="T10" s="26" t="s">
        <v>50</v>
      </c>
      <c r="U10" s="285"/>
      <c r="V10" s="25" t="s">
        <v>47</v>
      </c>
      <c r="W10" s="26" t="s">
        <v>50</v>
      </c>
      <c r="X10" s="285"/>
      <c r="Y10" s="25" t="s">
        <v>47</v>
      </c>
      <c r="Z10" s="46" t="s">
        <v>50</v>
      </c>
    </row>
    <row r="11" spans="1:27" ht="19.5" customHeight="1" x14ac:dyDescent="0.25">
      <c r="A11" s="10"/>
      <c r="B11" s="22" t="s">
        <v>24</v>
      </c>
      <c r="C11" s="24">
        <v>17470</v>
      </c>
      <c r="D11" s="27">
        <v>4059</v>
      </c>
      <c r="E11" s="138">
        <f>D11/C11*100</f>
        <v>23.234115626788782</v>
      </c>
      <c r="F11" s="139"/>
      <c r="G11" s="140">
        <v>114</v>
      </c>
      <c r="H11" s="27"/>
      <c r="I11" s="24">
        <v>570</v>
      </c>
      <c r="J11" s="27">
        <v>119</v>
      </c>
      <c r="K11" s="142">
        <f t="shared" ref="K11:K24" si="0">J11/I11*100</f>
        <v>20.87719298245614</v>
      </c>
      <c r="L11" s="24">
        <v>2270</v>
      </c>
      <c r="M11" s="27">
        <v>3309</v>
      </c>
      <c r="N11" s="143">
        <f>M11/L11*100</f>
        <v>145.77092511013217</v>
      </c>
      <c r="O11" s="24">
        <f t="shared" ref="O11:O24" si="1">C11+I11+L11</f>
        <v>20310</v>
      </c>
      <c r="P11" s="141">
        <f>D11+G11+J11+M11</f>
        <v>7601</v>
      </c>
      <c r="Q11" s="143">
        <f>P11/O11*100</f>
        <v>37.424913835548992</v>
      </c>
      <c r="R11" s="24">
        <v>5830</v>
      </c>
      <c r="S11" s="27">
        <v>6700</v>
      </c>
      <c r="T11" s="143">
        <f>S11/R11*100</f>
        <v>114.92281303602059</v>
      </c>
      <c r="U11" s="24">
        <v>12570</v>
      </c>
      <c r="V11" s="27">
        <v>11818</v>
      </c>
      <c r="W11" s="143">
        <f>V11/U11*100</f>
        <v>94.017501988862378</v>
      </c>
      <c r="X11" s="24">
        <f>O11+R11+U11</f>
        <v>38710</v>
      </c>
      <c r="Y11" s="141">
        <f>S11+V11+P11</f>
        <v>26119</v>
      </c>
      <c r="Z11" s="144">
        <f>Y11/X11*100</f>
        <v>67.47352105399122</v>
      </c>
    </row>
    <row r="12" spans="1:27" s="44" customFormat="1" ht="19.5" customHeight="1" x14ac:dyDescent="0.25">
      <c r="A12" s="41">
        <v>1</v>
      </c>
      <c r="B12" s="42" t="s">
        <v>6</v>
      </c>
      <c r="C12" s="42">
        <v>1110</v>
      </c>
      <c r="D12" s="43">
        <v>183</v>
      </c>
      <c r="E12" s="138">
        <f t="shared" ref="E12:E24" si="2">D12/C12*100</f>
        <v>16.486486486486488</v>
      </c>
      <c r="F12" s="139"/>
      <c r="G12" s="140">
        <v>6</v>
      </c>
      <c r="H12" s="43"/>
      <c r="I12" s="42">
        <v>33</v>
      </c>
      <c r="J12" s="43">
        <v>0</v>
      </c>
      <c r="K12" s="142">
        <f t="shared" si="0"/>
        <v>0</v>
      </c>
      <c r="L12" s="42">
        <v>210</v>
      </c>
      <c r="M12" s="43">
        <v>369</v>
      </c>
      <c r="N12" s="143">
        <f t="shared" ref="N12:N24" si="3">M12/L12*100</f>
        <v>175.71428571428572</v>
      </c>
      <c r="O12" s="24">
        <f t="shared" si="1"/>
        <v>1353</v>
      </c>
      <c r="P12" s="141">
        <f t="shared" ref="P12:P24" si="4">D12+G12+J12+M12</f>
        <v>558</v>
      </c>
      <c r="Q12" s="143">
        <f t="shared" ref="Q12:Q24" si="5">P12/O12*100</f>
        <v>41.241685144124169</v>
      </c>
      <c r="R12" s="42">
        <v>330</v>
      </c>
      <c r="S12" s="43">
        <v>375</v>
      </c>
      <c r="T12" s="143">
        <f t="shared" ref="T12:T24" si="6">S12/R12*100</f>
        <v>113.63636363636364</v>
      </c>
      <c r="U12" s="42">
        <v>700</v>
      </c>
      <c r="V12" s="43">
        <v>665</v>
      </c>
      <c r="W12" s="143">
        <f t="shared" ref="W12:W24" si="7">V12/U12*100</f>
        <v>95</v>
      </c>
      <c r="X12" s="24">
        <f t="shared" ref="X12:X24" si="8">O12+R12+U12</f>
        <v>2383</v>
      </c>
      <c r="Y12" s="141">
        <f t="shared" ref="Y12:Y24" si="9">S12+V12+P12</f>
        <v>1598</v>
      </c>
      <c r="Z12" s="144">
        <f t="shared" ref="Z12:Z24" si="10">Y12/X12*100</f>
        <v>67.058329836340747</v>
      </c>
    </row>
    <row r="13" spans="1:27" ht="19.5" customHeight="1" x14ac:dyDescent="0.25">
      <c r="A13" s="10">
        <v>2</v>
      </c>
      <c r="B13" s="11" t="s">
        <v>7</v>
      </c>
      <c r="C13" s="11">
        <v>1540</v>
      </c>
      <c r="D13" s="28">
        <v>343</v>
      </c>
      <c r="E13" s="138">
        <f t="shared" si="2"/>
        <v>22.272727272727273</v>
      </c>
      <c r="F13" s="139"/>
      <c r="G13" s="140">
        <v>6</v>
      </c>
      <c r="H13" s="28"/>
      <c r="I13" s="11">
        <v>51</v>
      </c>
      <c r="J13" s="28">
        <v>5</v>
      </c>
      <c r="K13" s="142">
        <f t="shared" si="0"/>
        <v>9.8039215686274517</v>
      </c>
      <c r="L13" s="11">
        <v>230</v>
      </c>
      <c r="M13" s="28">
        <v>356</v>
      </c>
      <c r="N13" s="143">
        <f t="shared" si="3"/>
        <v>154.78260869565216</v>
      </c>
      <c r="O13" s="24">
        <f t="shared" si="1"/>
        <v>1821</v>
      </c>
      <c r="P13" s="141">
        <f t="shared" si="4"/>
        <v>710</v>
      </c>
      <c r="Q13" s="143">
        <f t="shared" si="5"/>
        <v>38.989566172432724</v>
      </c>
      <c r="R13" s="11">
        <v>540</v>
      </c>
      <c r="S13" s="28">
        <v>652</v>
      </c>
      <c r="T13" s="143">
        <f t="shared" si="6"/>
        <v>120.74074074074075</v>
      </c>
      <c r="U13" s="11">
        <v>1060</v>
      </c>
      <c r="V13" s="28">
        <v>1001</v>
      </c>
      <c r="W13" s="143">
        <f t="shared" si="7"/>
        <v>94.433962264150935</v>
      </c>
      <c r="X13" s="24">
        <f t="shared" si="8"/>
        <v>3421</v>
      </c>
      <c r="Y13" s="141">
        <f t="shared" si="9"/>
        <v>2363</v>
      </c>
      <c r="Z13" s="144">
        <f t="shared" si="10"/>
        <v>69.073370359544001</v>
      </c>
    </row>
    <row r="14" spans="1:27" s="44" customFormat="1" ht="19.5" customHeight="1" x14ac:dyDescent="0.25">
      <c r="A14" s="41">
        <v>3</v>
      </c>
      <c r="B14" s="42" t="s">
        <v>75</v>
      </c>
      <c r="C14" s="42">
        <v>1790</v>
      </c>
      <c r="D14" s="43">
        <v>413</v>
      </c>
      <c r="E14" s="138">
        <f t="shared" si="2"/>
        <v>23.072625698324025</v>
      </c>
      <c r="F14" s="139"/>
      <c r="G14" s="140">
        <v>9</v>
      </c>
      <c r="H14" s="43"/>
      <c r="I14" s="42">
        <v>42</v>
      </c>
      <c r="J14" s="43">
        <v>1</v>
      </c>
      <c r="K14" s="142">
        <f t="shared" si="0"/>
        <v>2.3809523809523809</v>
      </c>
      <c r="L14" s="42">
        <v>110</v>
      </c>
      <c r="M14" s="43">
        <v>80</v>
      </c>
      <c r="N14" s="143">
        <f t="shared" si="3"/>
        <v>72.727272727272734</v>
      </c>
      <c r="O14" s="24">
        <f t="shared" si="1"/>
        <v>1942</v>
      </c>
      <c r="P14" s="141">
        <f t="shared" si="4"/>
        <v>503</v>
      </c>
      <c r="Q14" s="143">
        <f t="shared" si="5"/>
        <v>25.901132852729148</v>
      </c>
      <c r="R14" s="42">
        <v>510</v>
      </c>
      <c r="S14" s="43">
        <v>608</v>
      </c>
      <c r="T14" s="143">
        <f t="shared" si="6"/>
        <v>119.21568627450981</v>
      </c>
      <c r="U14" s="42">
        <v>1210</v>
      </c>
      <c r="V14" s="43">
        <v>1275</v>
      </c>
      <c r="W14" s="143">
        <f t="shared" si="7"/>
        <v>105.37190082644628</v>
      </c>
      <c r="X14" s="24">
        <f t="shared" si="8"/>
        <v>3662</v>
      </c>
      <c r="Y14" s="141">
        <f t="shared" si="9"/>
        <v>2386</v>
      </c>
      <c r="Z14" s="144">
        <f t="shared" si="10"/>
        <v>65.155652648825779</v>
      </c>
    </row>
    <row r="15" spans="1:27" ht="19.5" customHeight="1" x14ac:dyDescent="0.25">
      <c r="A15" s="10">
        <v>4</v>
      </c>
      <c r="B15" s="11" t="s">
        <v>9</v>
      </c>
      <c r="C15" s="11">
        <v>2150</v>
      </c>
      <c r="D15" s="28">
        <v>242</v>
      </c>
      <c r="E15" s="138">
        <f t="shared" si="2"/>
        <v>11.255813953488373</v>
      </c>
      <c r="F15" s="139"/>
      <c r="G15" s="140">
        <v>6</v>
      </c>
      <c r="H15" s="28"/>
      <c r="I15" s="11">
        <v>47</v>
      </c>
      <c r="J15" s="28">
        <v>6</v>
      </c>
      <c r="K15" s="142">
        <f t="shared" si="0"/>
        <v>12.76595744680851</v>
      </c>
      <c r="L15" s="11">
        <v>240</v>
      </c>
      <c r="M15" s="28">
        <v>323</v>
      </c>
      <c r="N15" s="143">
        <f t="shared" si="3"/>
        <v>134.58333333333334</v>
      </c>
      <c r="O15" s="24">
        <f t="shared" si="1"/>
        <v>2437</v>
      </c>
      <c r="P15" s="141">
        <f t="shared" si="4"/>
        <v>577</v>
      </c>
      <c r="Q15" s="143">
        <f t="shared" si="5"/>
        <v>23.676651620845302</v>
      </c>
      <c r="R15" s="11">
        <v>680</v>
      </c>
      <c r="S15" s="28">
        <v>838</v>
      </c>
      <c r="T15" s="143">
        <f t="shared" si="6"/>
        <v>123.23529411764707</v>
      </c>
      <c r="U15" s="11">
        <v>1350</v>
      </c>
      <c r="V15" s="28">
        <v>1259</v>
      </c>
      <c r="W15" s="143">
        <f t="shared" si="7"/>
        <v>93.259259259259267</v>
      </c>
      <c r="X15" s="24">
        <f t="shared" si="8"/>
        <v>4467</v>
      </c>
      <c r="Y15" s="141">
        <f t="shared" si="9"/>
        <v>2674</v>
      </c>
      <c r="Z15" s="144">
        <f t="shared" si="10"/>
        <v>59.861204387732258</v>
      </c>
    </row>
    <row r="16" spans="1:27" ht="19.5" customHeight="1" x14ac:dyDescent="0.25">
      <c r="A16" s="10">
        <v>5</v>
      </c>
      <c r="B16" s="11" t="s">
        <v>10</v>
      </c>
      <c r="C16" s="11">
        <v>1530</v>
      </c>
      <c r="D16" s="28">
        <v>418</v>
      </c>
      <c r="E16" s="138">
        <f t="shared" si="2"/>
        <v>27.320261437908496</v>
      </c>
      <c r="F16" s="139"/>
      <c r="G16" s="140">
        <v>29</v>
      </c>
      <c r="H16" s="28"/>
      <c r="I16" s="11">
        <v>76</v>
      </c>
      <c r="J16" s="28">
        <v>22</v>
      </c>
      <c r="K16" s="142">
        <f t="shared" si="0"/>
        <v>28.947368421052634</v>
      </c>
      <c r="L16" s="11">
        <v>260</v>
      </c>
      <c r="M16" s="28">
        <v>360</v>
      </c>
      <c r="N16" s="143">
        <f t="shared" si="3"/>
        <v>138.46153846153845</v>
      </c>
      <c r="O16" s="24">
        <f t="shared" si="1"/>
        <v>1866</v>
      </c>
      <c r="P16" s="141">
        <f t="shared" si="4"/>
        <v>829</v>
      </c>
      <c r="Q16" s="143">
        <f t="shared" si="5"/>
        <v>44.426580921757768</v>
      </c>
      <c r="R16" s="11">
        <v>640</v>
      </c>
      <c r="S16" s="28">
        <v>873</v>
      </c>
      <c r="T16" s="143">
        <f t="shared" si="6"/>
        <v>136.40625</v>
      </c>
      <c r="U16" s="11">
        <v>1220</v>
      </c>
      <c r="V16" s="28">
        <v>1219</v>
      </c>
      <c r="W16" s="143">
        <f t="shared" si="7"/>
        <v>99.918032786885249</v>
      </c>
      <c r="X16" s="24">
        <f t="shared" si="8"/>
        <v>3726</v>
      </c>
      <c r="Y16" s="141">
        <f t="shared" si="9"/>
        <v>2921</v>
      </c>
      <c r="Z16" s="144">
        <f t="shared" si="10"/>
        <v>78.395061728395063</v>
      </c>
    </row>
    <row r="17" spans="1:26" ht="19.5" customHeight="1" x14ac:dyDescent="0.25">
      <c r="A17" s="10">
        <v>6</v>
      </c>
      <c r="B17" s="11" t="s">
        <v>11</v>
      </c>
      <c r="C17" s="11">
        <v>1540</v>
      </c>
      <c r="D17" s="28">
        <v>576</v>
      </c>
      <c r="E17" s="138">
        <f t="shared" si="2"/>
        <v>37.402597402597401</v>
      </c>
      <c r="F17" s="139"/>
      <c r="G17" s="140">
        <v>5</v>
      </c>
      <c r="H17" s="28"/>
      <c r="I17" s="11">
        <v>74</v>
      </c>
      <c r="J17" s="28">
        <v>4</v>
      </c>
      <c r="K17" s="142">
        <f t="shared" si="0"/>
        <v>5.4054054054054053</v>
      </c>
      <c r="L17" s="11">
        <v>240</v>
      </c>
      <c r="M17" s="28">
        <v>369</v>
      </c>
      <c r="N17" s="143">
        <f t="shared" si="3"/>
        <v>153.75</v>
      </c>
      <c r="O17" s="24">
        <f t="shared" si="1"/>
        <v>1854</v>
      </c>
      <c r="P17" s="141">
        <f t="shared" si="4"/>
        <v>954</v>
      </c>
      <c r="Q17" s="143">
        <f t="shared" si="5"/>
        <v>51.456310679611647</v>
      </c>
      <c r="R17" s="11">
        <v>690</v>
      </c>
      <c r="S17" s="28">
        <v>905</v>
      </c>
      <c r="T17" s="143">
        <f t="shared" si="6"/>
        <v>131.15942028985506</v>
      </c>
      <c r="U17" s="11">
        <v>1040</v>
      </c>
      <c r="V17" s="28">
        <v>720</v>
      </c>
      <c r="W17" s="143">
        <f t="shared" si="7"/>
        <v>69.230769230769226</v>
      </c>
      <c r="X17" s="24">
        <f t="shared" si="8"/>
        <v>3584</v>
      </c>
      <c r="Y17" s="141">
        <f t="shared" si="9"/>
        <v>2579</v>
      </c>
      <c r="Z17" s="144">
        <f t="shared" si="10"/>
        <v>71.958705357142861</v>
      </c>
    </row>
    <row r="18" spans="1:26" ht="19.5" customHeight="1" x14ac:dyDescent="0.25">
      <c r="A18" s="10">
        <v>7</v>
      </c>
      <c r="B18" s="11" t="s">
        <v>12</v>
      </c>
      <c r="C18" s="11">
        <v>1410</v>
      </c>
      <c r="D18" s="28">
        <v>526</v>
      </c>
      <c r="E18" s="138">
        <f t="shared" si="2"/>
        <v>37.304964539007088</v>
      </c>
      <c r="F18" s="139"/>
      <c r="G18" s="140">
        <v>8</v>
      </c>
      <c r="H18" s="28"/>
      <c r="I18" s="11">
        <v>90</v>
      </c>
      <c r="J18" s="28">
        <v>67</v>
      </c>
      <c r="K18" s="142">
        <f t="shared" si="0"/>
        <v>74.444444444444443</v>
      </c>
      <c r="L18" s="11">
        <v>180</v>
      </c>
      <c r="M18" s="28">
        <v>336</v>
      </c>
      <c r="N18" s="143">
        <f t="shared" si="3"/>
        <v>186.66666666666666</v>
      </c>
      <c r="O18" s="24">
        <f t="shared" si="1"/>
        <v>1680</v>
      </c>
      <c r="P18" s="141">
        <f t="shared" si="4"/>
        <v>937</v>
      </c>
      <c r="Q18" s="143">
        <f t="shared" si="5"/>
        <v>55.773809523809526</v>
      </c>
      <c r="R18" s="11">
        <v>400</v>
      </c>
      <c r="S18" s="28">
        <v>475</v>
      </c>
      <c r="T18" s="143">
        <f t="shared" si="6"/>
        <v>118.75</v>
      </c>
      <c r="U18" s="11">
        <v>730</v>
      </c>
      <c r="V18" s="28">
        <v>550</v>
      </c>
      <c r="W18" s="143">
        <f t="shared" si="7"/>
        <v>75.342465753424662</v>
      </c>
      <c r="X18" s="24">
        <f t="shared" si="8"/>
        <v>2810</v>
      </c>
      <c r="Y18" s="141">
        <f t="shared" si="9"/>
        <v>1962</v>
      </c>
      <c r="Z18" s="144">
        <f t="shared" si="10"/>
        <v>69.82206405693951</v>
      </c>
    </row>
    <row r="19" spans="1:26" ht="19.5" customHeight="1" x14ac:dyDescent="0.25">
      <c r="A19" s="10">
        <v>8</v>
      </c>
      <c r="B19" s="11" t="s">
        <v>76</v>
      </c>
      <c r="C19" s="11">
        <v>1460</v>
      </c>
      <c r="D19" s="28">
        <v>232</v>
      </c>
      <c r="E19" s="138">
        <f t="shared" si="2"/>
        <v>15.890410958904111</v>
      </c>
      <c r="F19" s="139"/>
      <c r="G19" s="140">
        <v>9</v>
      </c>
      <c r="H19" s="28"/>
      <c r="I19" s="11">
        <v>43</v>
      </c>
      <c r="J19" s="28">
        <v>6</v>
      </c>
      <c r="K19" s="142">
        <f t="shared" si="0"/>
        <v>13.953488372093023</v>
      </c>
      <c r="L19" s="11">
        <v>180</v>
      </c>
      <c r="M19" s="28">
        <v>216</v>
      </c>
      <c r="N19" s="143">
        <f t="shared" si="3"/>
        <v>120</v>
      </c>
      <c r="O19" s="24">
        <f t="shared" si="1"/>
        <v>1683</v>
      </c>
      <c r="P19" s="141">
        <f t="shared" si="4"/>
        <v>463</v>
      </c>
      <c r="Q19" s="143">
        <f t="shared" si="5"/>
        <v>27.510398098633392</v>
      </c>
      <c r="R19" s="11">
        <v>400</v>
      </c>
      <c r="S19" s="28">
        <v>292</v>
      </c>
      <c r="T19" s="143">
        <f t="shared" si="6"/>
        <v>73</v>
      </c>
      <c r="U19" s="11">
        <v>2180</v>
      </c>
      <c r="V19" s="28">
        <v>2818</v>
      </c>
      <c r="W19" s="143">
        <f t="shared" si="7"/>
        <v>129.26605504587155</v>
      </c>
      <c r="X19" s="24">
        <f t="shared" si="8"/>
        <v>4263</v>
      </c>
      <c r="Y19" s="141">
        <f t="shared" si="9"/>
        <v>3573</v>
      </c>
      <c r="Z19" s="144">
        <f t="shared" si="10"/>
        <v>83.814215341308937</v>
      </c>
    </row>
    <row r="20" spans="1:26" ht="19.5" customHeight="1" x14ac:dyDescent="0.25">
      <c r="A20" s="10">
        <v>9</v>
      </c>
      <c r="B20" s="11" t="s">
        <v>77</v>
      </c>
      <c r="C20" s="11">
        <v>530</v>
      </c>
      <c r="D20" s="28">
        <v>40</v>
      </c>
      <c r="E20" s="138">
        <f t="shared" si="2"/>
        <v>7.5471698113207548</v>
      </c>
      <c r="F20" s="139"/>
      <c r="G20" s="140">
        <v>0</v>
      </c>
      <c r="H20" s="28"/>
      <c r="I20" s="11">
        <v>11</v>
      </c>
      <c r="J20" s="28">
        <v>0</v>
      </c>
      <c r="K20" s="142">
        <f t="shared" si="0"/>
        <v>0</v>
      </c>
      <c r="L20" s="11">
        <v>80</v>
      </c>
      <c r="M20" s="28">
        <v>119</v>
      </c>
      <c r="N20" s="143">
        <f t="shared" si="3"/>
        <v>148.75</v>
      </c>
      <c r="O20" s="24">
        <f t="shared" si="1"/>
        <v>621</v>
      </c>
      <c r="P20" s="141">
        <f t="shared" si="4"/>
        <v>159</v>
      </c>
      <c r="Q20" s="143">
        <f t="shared" si="5"/>
        <v>25.60386473429952</v>
      </c>
      <c r="R20" s="11">
        <v>210</v>
      </c>
      <c r="S20" s="28">
        <v>269</v>
      </c>
      <c r="T20" s="143">
        <f t="shared" si="6"/>
        <v>128.09523809523807</v>
      </c>
      <c r="U20" s="11">
        <v>380</v>
      </c>
      <c r="V20" s="28">
        <v>295</v>
      </c>
      <c r="W20" s="143">
        <f t="shared" si="7"/>
        <v>77.631578947368425</v>
      </c>
      <c r="X20" s="24">
        <f t="shared" si="8"/>
        <v>1211</v>
      </c>
      <c r="Y20" s="141">
        <f t="shared" si="9"/>
        <v>723</v>
      </c>
      <c r="Z20" s="144">
        <f t="shared" si="10"/>
        <v>59.702725020644095</v>
      </c>
    </row>
    <row r="21" spans="1:26" ht="19.5" customHeight="1" x14ac:dyDescent="0.25">
      <c r="A21" s="10">
        <v>10</v>
      </c>
      <c r="B21" s="11" t="s">
        <v>78</v>
      </c>
      <c r="C21" s="11">
        <v>1720</v>
      </c>
      <c r="D21" s="28">
        <v>632</v>
      </c>
      <c r="E21" s="138">
        <f t="shared" si="2"/>
        <v>36.744186046511629</v>
      </c>
      <c r="F21" s="139"/>
      <c r="G21" s="140">
        <v>16</v>
      </c>
      <c r="H21" s="28"/>
      <c r="I21" s="11">
        <v>25</v>
      </c>
      <c r="J21" s="28">
        <v>5</v>
      </c>
      <c r="K21" s="142">
        <f t="shared" si="0"/>
        <v>20</v>
      </c>
      <c r="L21" s="11">
        <v>180</v>
      </c>
      <c r="M21" s="28">
        <v>246</v>
      </c>
      <c r="N21" s="143">
        <f t="shared" si="3"/>
        <v>136.66666666666666</v>
      </c>
      <c r="O21" s="24">
        <f t="shared" si="1"/>
        <v>1925</v>
      </c>
      <c r="P21" s="141">
        <f t="shared" si="4"/>
        <v>899</v>
      </c>
      <c r="Q21" s="143">
        <f t="shared" si="5"/>
        <v>46.701298701298697</v>
      </c>
      <c r="R21" s="11">
        <v>500</v>
      </c>
      <c r="S21" s="28">
        <v>569</v>
      </c>
      <c r="T21" s="143">
        <f t="shared" si="6"/>
        <v>113.79999999999998</v>
      </c>
      <c r="U21" s="11">
        <v>980</v>
      </c>
      <c r="V21" s="28">
        <v>834</v>
      </c>
      <c r="W21" s="143">
        <f t="shared" si="7"/>
        <v>85.102040816326536</v>
      </c>
      <c r="X21" s="24">
        <f t="shared" si="8"/>
        <v>3405</v>
      </c>
      <c r="Y21" s="141">
        <f t="shared" si="9"/>
        <v>2302</v>
      </c>
      <c r="Z21" s="144">
        <f t="shared" si="10"/>
        <v>67.606461086637296</v>
      </c>
    </row>
    <row r="22" spans="1:26" ht="19.5" customHeight="1" x14ac:dyDescent="0.25">
      <c r="A22" s="10">
        <v>11</v>
      </c>
      <c r="B22" s="11" t="s">
        <v>16</v>
      </c>
      <c r="C22" s="11">
        <v>1240</v>
      </c>
      <c r="D22" s="28">
        <v>245</v>
      </c>
      <c r="E22" s="138">
        <f t="shared" si="2"/>
        <v>19.758064516129032</v>
      </c>
      <c r="F22" s="139"/>
      <c r="G22" s="140">
        <v>6</v>
      </c>
      <c r="H22" s="28"/>
      <c r="I22" s="11">
        <v>33</v>
      </c>
      <c r="J22" s="28">
        <v>3</v>
      </c>
      <c r="K22" s="142">
        <f t="shared" si="0"/>
        <v>9.0909090909090917</v>
      </c>
      <c r="L22" s="11">
        <v>190</v>
      </c>
      <c r="M22" s="28">
        <v>251</v>
      </c>
      <c r="N22" s="143">
        <f t="shared" si="3"/>
        <v>132.10526315789474</v>
      </c>
      <c r="O22" s="24">
        <f t="shared" si="1"/>
        <v>1463</v>
      </c>
      <c r="P22" s="141">
        <f t="shared" si="4"/>
        <v>505</v>
      </c>
      <c r="Q22" s="143">
        <f t="shared" si="5"/>
        <v>34.518113465481889</v>
      </c>
      <c r="R22" s="11">
        <v>430</v>
      </c>
      <c r="S22" s="28">
        <v>344</v>
      </c>
      <c r="T22" s="143">
        <f t="shared" si="6"/>
        <v>80</v>
      </c>
      <c r="U22" s="11">
        <v>810</v>
      </c>
      <c r="V22" s="28">
        <v>572</v>
      </c>
      <c r="W22" s="143">
        <f t="shared" si="7"/>
        <v>70.617283950617278</v>
      </c>
      <c r="X22" s="24">
        <f t="shared" si="8"/>
        <v>2703</v>
      </c>
      <c r="Y22" s="141">
        <f t="shared" si="9"/>
        <v>1421</v>
      </c>
      <c r="Z22" s="144">
        <f t="shared" si="10"/>
        <v>52.57121716611173</v>
      </c>
    </row>
    <row r="23" spans="1:26" ht="19.5" customHeight="1" x14ac:dyDescent="0.25">
      <c r="A23" s="10">
        <v>12</v>
      </c>
      <c r="B23" s="11" t="s">
        <v>79</v>
      </c>
      <c r="C23" s="11">
        <v>400</v>
      </c>
      <c r="D23" s="28">
        <v>35</v>
      </c>
      <c r="E23" s="138">
        <f t="shared" si="2"/>
        <v>8.75</v>
      </c>
      <c r="F23" s="139"/>
      <c r="G23" s="140">
        <v>8</v>
      </c>
      <c r="H23" s="28"/>
      <c r="I23" s="11">
        <v>12</v>
      </c>
      <c r="J23" s="28">
        <v>0</v>
      </c>
      <c r="K23" s="142">
        <f t="shared" si="0"/>
        <v>0</v>
      </c>
      <c r="L23" s="11">
        <v>50</v>
      </c>
      <c r="M23" s="28">
        <v>126</v>
      </c>
      <c r="N23" s="143">
        <f t="shared" si="3"/>
        <v>252</v>
      </c>
      <c r="O23" s="24">
        <f t="shared" si="1"/>
        <v>462</v>
      </c>
      <c r="P23" s="141">
        <f t="shared" si="4"/>
        <v>169</v>
      </c>
      <c r="Q23" s="143">
        <f t="shared" si="5"/>
        <v>36.580086580086579</v>
      </c>
      <c r="R23" s="11">
        <v>160</v>
      </c>
      <c r="S23" s="28">
        <v>172</v>
      </c>
      <c r="T23" s="143">
        <f t="shared" si="6"/>
        <v>107.5</v>
      </c>
      <c r="U23" s="11">
        <v>280</v>
      </c>
      <c r="V23" s="28">
        <v>186</v>
      </c>
      <c r="W23" s="143">
        <f t="shared" si="7"/>
        <v>66.428571428571431</v>
      </c>
      <c r="X23" s="24">
        <f t="shared" si="8"/>
        <v>902</v>
      </c>
      <c r="Y23" s="141">
        <f t="shared" si="9"/>
        <v>527</v>
      </c>
      <c r="Z23" s="144">
        <f t="shared" si="10"/>
        <v>58.425720620842569</v>
      </c>
    </row>
    <row r="24" spans="1:26" ht="19.5" customHeight="1" x14ac:dyDescent="0.25">
      <c r="A24" s="10">
        <v>13</v>
      </c>
      <c r="B24" s="11" t="s">
        <v>18</v>
      </c>
      <c r="C24" s="11">
        <v>1050</v>
      </c>
      <c r="D24" s="28">
        <v>174</v>
      </c>
      <c r="E24" s="138">
        <f t="shared" si="2"/>
        <v>16.571428571428569</v>
      </c>
      <c r="F24" s="139"/>
      <c r="G24" s="140">
        <v>6</v>
      </c>
      <c r="H24" s="28"/>
      <c r="I24" s="11">
        <v>33</v>
      </c>
      <c r="J24" s="28">
        <v>0</v>
      </c>
      <c r="K24" s="142">
        <f t="shared" si="0"/>
        <v>0</v>
      </c>
      <c r="L24" s="11">
        <v>120</v>
      </c>
      <c r="M24" s="28">
        <v>158</v>
      </c>
      <c r="N24" s="143">
        <f t="shared" si="3"/>
        <v>131.66666666666666</v>
      </c>
      <c r="O24" s="24">
        <f t="shared" si="1"/>
        <v>1203</v>
      </c>
      <c r="P24" s="141">
        <f t="shared" si="4"/>
        <v>338</v>
      </c>
      <c r="Q24" s="143">
        <f t="shared" si="5"/>
        <v>28.09642560266002</v>
      </c>
      <c r="R24" s="11">
        <v>340</v>
      </c>
      <c r="S24" s="28">
        <v>328</v>
      </c>
      <c r="T24" s="143">
        <f t="shared" si="6"/>
        <v>96.470588235294116</v>
      </c>
      <c r="U24" s="11">
        <v>630</v>
      </c>
      <c r="V24" s="28">
        <v>424</v>
      </c>
      <c r="W24" s="143">
        <f t="shared" si="7"/>
        <v>67.301587301587304</v>
      </c>
      <c r="X24" s="24">
        <f t="shared" si="8"/>
        <v>2173</v>
      </c>
      <c r="Y24" s="141">
        <f t="shared" si="9"/>
        <v>1090</v>
      </c>
      <c r="Z24" s="144">
        <f t="shared" si="10"/>
        <v>50.161067648412342</v>
      </c>
    </row>
  </sheetData>
  <mergeCells count="34">
    <mergeCell ref="O8:Q8"/>
    <mergeCell ref="R9:R10"/>
    <mergeCell ref="P9:Q9"/>
    <mergeCell ref="S9:T9"/>
    <mergeCell ref="X7:Z8"/>
    <mergeCell ref="X9:X10"/>
    <mergeCell ref="Y9:Z9"/>
    <mergeCell ref="V9:W9"/>
    <mergeCell ref="R7:W7"/>
    <mergeCell ref="R8:T8"/>
    <mergeCell ref="U8:W8"/>
    <mergeCell ref="U9:U10"/>
    <mergeCell ref="A1:E1"/>
    <mergeCell ref="A2:E2"/>
    <mergeCell ref="Y3:Z3"/>
    <mergeCell ref="V6:Z6"/>
    <mergeCell ref="A5:Z5"/>
    <mergeCell ref="A4:Z4"/>
    <mergeCell ref="A7:A10"/>
    <mergeCell ref="B7:B10"/>
    <mergeCell ref="F8:H8"/>
    <mergeCell ref="C8:E8"/>
    <mergeCell ref="L8:N8"/>
    <mergeCell ref="I8:K8"/>
    <mergeCell ref="D9:E9"/>
    <mergeCell ref="C9:C10"/>
    <mergeCell ref="C7:Q7"/>
    <mergeCell ref="G9:H9"/>
    <mergeCell ref="J9:K9"/>
    <mergeCell ref="M9:N9"/>
    <mergeCell ref="F9:F10"/>
    <mergeCell ref="I9:I10"/>
    <mergeCell ref="L9:L10"/>
    <mergeCell ref="O9:O10"/>
  </mergeCells>
  <pageMargins left="0.2" right="0" top="0.55000000000000004" bottom="0.28000000000000003" header="0.55000000000000004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6" zoomScaleNormal="86" workbookViewId="0">
      <selection activeCell="R1" sqref="R1:S1048576"/>
    </sheetView>
  </sheetViews>
  <sheetFormatPr defaultColWidth="9.140625" defaultRowHeight="15.75" x14ac:dyDescent="0.25"/>
  <cols>
    <col min="1" max="1" width="4.5703125" style="18" customWidth="1"/>
    <col min="2" max="2" width="13.85546875" style="1" customWidth="1"/>
    <col min="3" max="3" width="11.42578125" style="1" customWidth="1"/>
    <col min="4" max="13" width="10.42578125" style="1" customWidth="1"/>
    <col min="14" max="16384" width="9.140625" style="1"/>
  </cols>
  <sheetData>
    <row r="1" spans="1:13" ht="18.75" customHeight="1" x14ac:dyDescent="0.25">
      <c r="A1" s="225" t="s">
        <v>30</v>
      </c>
      <c r="B1" s="225"/>
      <c r="C1" s="225"/>
      <c r="D1" s="225"/>
      <c r="E1" s="4"/>
      <c r="F1" s="4"/>
      <c r="G1" s="4"/>
      <c r="H1" s="4"/>
      <c r="I1" s="4"/>
      <c r="J1" s="4"/>
      <c r="K1" s="4"/>
    </row>
    <row r="2" spans="1:13" x14ac:dyDescent="0.25">
      <c r="A2" s="226" t="s">
        <v>19</v>
      </c>
      <c r="B2" s="226"/>
      <c r="C2" s="226"/>
      <c r="D2" s="226"/>
      <c r="E2" s="5"/>
      <c r="F2" s="5"/>
      <c r="G2" s="5"/>
      <c r="H2" s="5"/>
      <c r="I2" s="5"/>
      <c r="J2" s="5"/>
      <c r="K2" s="5"/>
      <c r="L2" s="5"/>
      <c r="M2" s="5"/>
    </row>
    <row r="3" spans="1:13" ht="23.25" customHeight="1" x14ac:dyDescent="0.25">
      <c r="A3" s="19"/>
      <c r="B3" s="6"/>
      <c r="C3" s="6"/>
      <c r="D3" s="30"/>
      <c r="E3" s="30"/>
      <c r="F3" s="30"/>
      <c r="G3" s="35"/>
      <c r="H3" s="30"/>
      <c r="I3" s="30"/>
      <c r="J3" s="30"/>
      <c r="K3" s="35"/>
      <c r="L3" s="300" t="s">
        <v>61</v>
      </c>
      <c r="M3" s="301"/>
    </row>
    <row r="4" spans="1:13" x14ac:dyDescent="0.25">
      <c r="A4" s="226" t="s">
        <v>117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x14ac:dyDescent="0.25">
      <c r="A5" s="248" t="s">
        <v>174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3" ht="26.25" customHeight="1" x14ac:dyDescent="0.25"/>
    <row r="7" spans="1:13" ht="37.5" customHeight="1" x14ac:dyDescent="0.25">
      <c r="A7" s="245" t="s">
        <v>0</v>
      </c>
      <c r="B7" s="245" t="s">
        <v>25</v>
      </c>
      <c r="C7" s="231" t="s">
        <v>95</v>
      </c>
      <c r="D7" s="236" t="s">
        <v>137</v>
      </c>
      <c r="E7" s="251"/>
      <c r="F7" s="251"/>
      <c r="G7" s="237"/>
      <c r="H7" s="236" t="s">
        <v>80</v>
      </c>
      <c r="I7" s="237"/>
      <c r="J7" s="303" t="s">
        <v>81</v>
      </c>
      <c r="K7" s="304"/>
      <c r="L7" s="305" t="s">
        <v>82</v>
      </c>
      <c r="M7" s="306"/>
    </row>
    <row r="8" spans="1:13" ht="63" customHeight="1" x14ac:dyDescent="0.25">
      <c r="A8" s="247"/>
      <c r="B8" s="247"/>
      <c r="C8" s="232"/>
      <c r="D8" s="145" t="s">
        <v>83</v>
      </c>
      <c r="E8" s="145" t="s">
        <v>33</v>
      </c>
      <c r="F8" s="65" t="s">
        <v>34</v>
      </c>
      <c r="G8" s="145" t="s">
        <v>84</v>
      </c>
      <c r="H8" s="36" t="s">
        <v>85</v>
      </c>
      <c r="I8" s="37" t="s">
        <v>96</v>
      </c>
      <c r="J8" s="81" t="s">
        <v>85</v>
      </c>
      <c r="K8" s="37" t="s">
        <v>86</v>
      </c>
      <c r="L8" s="86" t="s">
        <v>85</v>
      </c>
      <c r="M8" s="87" t="s">
        <v>68</v>
      </c>
    </row>
    <row r="9" spans="1:13" ht="20.25" customHeight="1" x14ac:dyDescent="0.25">
      <c r="A9" s="300" t="s">
        <v>24</v>
      </c>
      <c r="B9" s="302"/>
      <c r="C9" s="72">
        <v>1281537</v>
      </c>
      <c r="D9" s="72">
        <v>7416</v>
      </c>
      <c r="E9" s="72">
        <v>3957</v>
      </c>
      <c r="F9" s="73">
        <v>3459</v>
      </c>
      <c r="G9" s="72">
        <v>2472</v>
      </c>
      <c r="H9" s="74">
        <v>14.78</v>
      </c>
      <c r="I9" s="75">
        <v>11.57</v>
      </c>
      <c r="J9" s="82">
        <v>30</v>
      </c>
      <c r="K9" s="75">
        <v>33.33</v>
      </c>
      <c r="L9" s="82">
        <v>109.4</v>
      </c>
      <c r="M9" s="88">
        <v>114.4</v>
      </c>
    </row>
    <row r="10" spans="1:13" s="40" customFormat="1" ht="20.25" customHeight="1" x14ac:dyDescent="0.25">
      <c r="A10" s="38">
        <v>1</v>
      </c>
      <c r="B10" s="39" t="s">
        <v>6</v>
      </c>
      <c r="C10" s="68">
        <v>100776</v>
      </c>
      <c r="D10" s="68">
        <v>474</v>
      </c>
      <c r="E10" s="69">
        <v>245</v>
      </c>
      <c r="F10" s="71">
        <v>229</v>
      </c>
      <c r="G10" s="69">
        <v>154</v>
      </c>
      <c r="H10" s="76">
        <v>11.87</v>
      </c>
      <c r="I10" s="77">
        <v>9.41</v>
      </c>
      <c r="J10" s="83">
        <v>29</v>
      </c>
      <c r="K10" s="77">
        <v>32.49</v>
      </c>
      <c r="L10" s="83"/>
      <c r="M10" s="89">
        <v>106.99</v>
      </c>
    </row>
    <row r="11" spans="1:13" ht="20.25" customHeight="1" x14ac:dyDescent="0.25">
      <c r="A11" s="3">
        <v>2</v>
      </c>
      <c r="B11" s="2" t="s">
        <v>7</v>
      </c>
      <c r="C11" s="66">
        <v>96806</v>
      </c>
      <c r="D11" s="66">
        <v>604</v>
      </c>
      <c r="E11" s="67">
        <v>340</v>
      </c>
      <c r="F11" s="70">
        <v>264</v>
      </c>
      <c r="G11" s="67">
        <v>160</v>
      </c>
      <c r="H11" s="78">
        <v>14.94</v>
      </c>
      <c r="I11" s="79">
        <v>12.48</v>
      </c>
      <c r="J11" s="84">
        <v>28</v>
      </c>
      <c r="K11" s="79">
        <v>26.49</v>
      </c>
      <c r="L11" s="84"/>
      <c r="M11" s="90">
        <v>128.79</v>
      </c>
    </row>
    <row r="12" spans="1:13" s="40" customFormat="1" ht="20.25" customHeight="1" x14ac:dyDescent="0.25">
      <c r="A12" s="38">
        <v>3</v>
      </c>
      <c r="B12" s="39" t="s">
        <v>8</v>
      </c>
      <c r="C12" s="68">
        <v>127435</v>
      </c>
      <c r="D12" s="68">
        <v>759</v>
      </c>
      <c r="E12" s="69">
        <v>396</v>
      </c>
      <c r="F12" s="71">
        <v>363</v>
      </c>
      <c r="G12" s="69">
        <v>269</v>
      </c>
      <c r="H12" s="76">
        <v>14.69</v>
      </c>
      <c r="I12" s="77">
        <v>11.91</v>
      </c>
      <c r="J12" s="83">
        <v>32</v>
      </c>
      <c r="K12" s="77">
        <v>35.44</v>
      </c>
      <c r="L12" s="83"/>
      <c r="M12" s="89">
        <v>109.09</v>
      </c>
    </row>
    <row r="13" spans="1:13" s="40" customFormat="1" ht="20.25" customHeight="1" x14ac:dyDescent="0.25">
      <c r="A13" s="38">
        <v>4</v>
      </c>
      <c r="B13" s="39" t="s">
        <v>9</v>
      </c>
      <c r="C13" s="68">
        <v>142224</v>
      </c>
      <c r="D13" s="68">
        <v>862</v>
      </c>
      <c r="E13" s="68">
        <v>462</v>
      </c>
      <c r="F13" s="71">
        <v>400</v>
      </c>
      <c r="G13" s="69">
        <v>251</v>
      </c>
      <c r="H13" s="76">
        <v>15.47</v>
      </c>
      <c r="I13" s="77">
        <v>12.12</v>
      </c>
      <c r="J13" s="83">
        <v>25</v>
      </c>
      <c r="K13" s="77">
        <v>29.12</v>
      </c>
      <c r="L13" s="83"/>
      <c r="M13" s="89">
        <v>115.5</v>
      </c>
    </row>
    <row r="14" spans="1:13" ht="20.25" customHeight="1" x14ac:dyDescent="0.25">
      <c r="A14" s="3">
        <v>5</v>
      </c>
      <c r="B14" s="2" t="s">
        <v>10</v>
      </c>
      <c r="C14" s="66">
        <v>146474</v>
      </c>
      <c r="D14" s="66">
        <v>678</v>
      </c>
      <c r="E14" s="66">
        <v>381</v>
      </c>
      <c r="F14" s="70">
        <v>297</v>
      </c>
      <c r="G14" s="67">
        <v>250</v>
      </c>
      <c r="H14" s="78">
        <v>13.28</v>
      </c>
      <c r="I14" s="79">
        <v>9.26</v>
      </c>
      <c r="J14" s="84">
        <v>32</v>
      </c>
      <c r="K14" s="79">
        <v>36.869999999999997</v>
      </c>
      <c r="L14" s="84"/>
      <c r="M14" s="90">
        <v>128.28</v>
      </c>
    </row>
    <row r="15" spans="1:13" ht="20.25" customHeight="1" x14ac:dyDescent="0.25">
      <c r="A15" s="3">
        <v>6</v>
      </c>
      <c r="B15" s="2" t="s">
        <v>11</v>
      </c>
      <c r="C15" s="66">
        <v>121817</v>
      </c>
      <c r="D15" s="66">
        <v>915</v>
      </c>
      <c r="E15" s="66">
        <v>488</v>
      </c>
      <c r="F15" s="66">
        <v>427</v>
      </c>
      <c r="G15" s="67">
        <v>316</v>
      </c>
      <c r="H15" s="78">
        <v>17.260000000000002</v>
      </c>
      <c r="I15" s="79">
        <v>15.02</v>
      </c>
      <c r="J15" s="80">
        <v>32</v>
      </c>
      <c r="K15" s="79">
        <v>34.54</v>
      </c>
      <c r="L15" s="78"/>
      <c r="M15" s="79">
        <v>114.29</v>
      </c>
    </row>
    <row r="16" spans="1:13" ht="20.25" customHeight="1" x14ac:dyDescent="0.25">
      <c r="A16" s="3">
        <v>7</v>
      </c>
      <c r="B16" s="2" t="s">
        <v>12</v>
      </c>
      <c r="C16" s="66">
        <v>79568</v>
      </c>
      <c r="D16" s="66">
        <v>575</v>
      </c>
      <c r="E16" s="67">
        <v>295</v>
      </c>
      <c r="F16" s="67">
        <v>280</v>
      </c>
      <c r="G16" s="67">
        <v>249</v>
      </c>
      <c r="H16" s="78">
        <v>18.329999999999998</v>
      </c>
      <c r="I16" s="79">
        <v>14.45</v>
      </c>
      <c r="J16" s="78">
        <v>34.28</v>
      </c>
      <c r="K16" s="79">
        <v>43.3</v>
      </c>
      <c r="L16" s="78"/>
      <c r="M16" s="79">
        <v>105.36</v>
      </c>
    </row>
    <row r="17" spans="1:13" ht="20.25" customHeight="1" x14ac:dyDescent="0.25">
      <c r="A17" s="3">
        <v>8</v>
      </c>
      <c r="B17" s="2" t="s">
        <v>13</v>
      </c>
      <c r="C17" s="66">
        <v>102960</v>
      </c>
      <c r="D17" s="66">
        <v>659</v>
      </c>
      <c r="E17" s="67">
        <v>357</v>
      </c>
      <c r="F17" s="67">
        <v>302</v>
      </c>
      <c r="G17" s="67">
        <v>166</v>
      </c>
      <c r="H17" s="78">
        <v>15.73</v>
      </c>
      <c r="I17" s="79">
        <v>12.8</v>
      </c>
      <c r="J17" s="78">
        <v>24.22</v>
      </c>
      <c r="K17" s="79">
        <v>25.19</v>
      </c>
      <c r="L17" s="78"/>
      <c r="M17" s="79">
        <v>118.21</v>
      </c>
    </row>
    <row r="18" spans="1:13" ht="20.25" customHeight="1" x14ac:dyDescent="0.25">
      <c r="A18" s="3">
        <v>9</v>
      </c>
      <c r="B18" s="2" t="s">
        <v>14</v>
      </c>
      <c r="C18" s="66">
        <v>37910</v>
      </c>
      <c r="D18" s="67">
        <v>213</v>
      </c>
      <c r="E18" s="67">
        <v>108</v>
      </c>
      <c r="F18" s="67">
        <v>105</v>
      </c>
      <c r="G18" s="67">
        <v>59</v>
      </c>
      <c r="H18" s="78">
        <v>12.78</v>
      </c>
      <c r="I18" s="79">
        <v>11.24</v>
      </c>
      <c r="J18" s="78">
        <v>28.19</v>
      </c>
      <c r="K18" s="79">
        <v>27.7</v>
      </c>
      <c r="L18" s="78"/>
      <c r="M18" s="85">
        <v>102.86</v>
      </c>
    </row>
    <row r="19" spans="1:13" ht="20.25" customHeight="1" x14ac:dyDescent="0.25">
      <c r="A19" s="3">
        <v>10</v>
      </c>
      <c r="B19" s="2" t="s">
        <v>15</v>
      </c>
      <c r="C19" s="66">
        <v>111275</v>
      </c>
      <c r="D19" s="66">
        <v>544</v>
      </c>
      <c r="E19" s="67">
        <v>281</v>
      </c>
      <c r="F19" s="67">
        <v>263</v>
      </c>
      <c r="G19" s="67">
        <v>197</v>
      </c>
      <c r="H19" s="78">
        <v>13.96</v>
      </c>
      <c r="I19" s="79">
        <v>9.7799999999999994</v>
      </c>
      <c r="J19" s="80">
        <v>26.4</v>
      </c>
      <c r="K19" s="85">
        <v>36.21</v>
      </c>
      <c r="L19" s="78"/>
      <c r="M19" s="79">
        <v>106.84</v>
      </c>
    </row>
    <row r="20" spans="1:13" ht="20.25" customHeight="1" x14ac:dyDescent="0.25">
      <c r="A20" s="3">
        <v>11</v>
      </c>
      <c r="B20" s="2" t="s">
        <v>16</v>
      </c>
      <c r="C20" s="66">
        <v>100543</v>
      </c>
      <c r="D20" s="66">
        <v>484</v>
      </c>
      <c r="E20" s="67">
        <v>248</v>
      </c>
      <c r="F20" s="67">
        <v>236</v>
      </c>
      <c r="G20" s="67">
        <v>179</v>
      </c>
      <c r="H20" s="80">
        <v>13.9</v>
      </c>
      <c r="I20" s="79">
        <v>9.6300000000000008</v>
      </c>
      <c r="J20" s="78">
        <v>26.48</v>
      </c>
      <c r="K20" s="79">
        <v>36.979999999999997</v>
      </c>
      <c r="L20" s="78"/>
      <c r="M20" s="85">
        <v>105.08</v>
      </c>
    </row>
    <row r="21" spans="1:13" ht="20.25" customHeight="1" x14ac:dyDescent="0.25">
      <c r="A21" s="3">
        <v>12</v>
      </c>
      <c r="B21" s="2" t="s">
        <v>17</v>
      </c>
      <c r="C21" s="66">
        <v>28210</v>
      </c>
      <c r="D21" s="67">
        <v>144</v>
      </c>
      <c r="E21" s="67">
        <v>84</v>
      </c>
      <c r="F21" s="67">
        <v>60</v>
      </c>
      <c r="G21" s="67">
        <v>47</v>
      </c>
      <c r="H21" s="80">
        <v>15.8</v>
      </c>
      <c r="I21" s="79">
        <v>10.210000000000001</v>
      </c>
      <c r="J21" s="78">
        <v>34.31</v>
      </c>
      <c r="K21" s="79">
        <v>32.64</v>
      </c>
      <c r="L21" s="78"/>
      <c r="M21" s="79">
        <v>140</v>
      </c>
    </row>
    <row r="22" spans="1:13" ht="20.25" customHeight="1" x14ac:dyDescent="0.25">
      <c r="A22" s="3">
        <v>13</v>
      </c>
      <c r="B22" s="2" t="s">
        <v>18</v>
      </c>
      <c r="C22" s="66">
        <v>85539</v>
      </c>
      <c r="D22" s="66">
        <v>505</v>
      </c>
      <c r="E22" s="67">
        <v>272</v>
      </c>
      <c r="F22" s="67">
        <v>233</v>
      </c>
      <c r="G22" s="67">
        <v>175</v>
      </c>
      <c r="H22" s="78">
        <v>13.92</v>
      </c>
      <c r="I22" s="79">
        <v>11.81</v>
      </c>
      <c r="J22" s="78">
        <v>35.22</v>
      </c>
      <c r="K22" s="79">
        <v>34.65</v>
      </c>
      <c r="L22" s="78"/>
      <c r="M22" s="79">
        <v>116.74</v>
      </c>
    </row>
  </sheetData>
  <mergeCells count="13">
    <mergeCell ref="A1:D1"/>
    <mergeCell ref="A2:D2"/>
    <mergeCell ref="A9:B9"/>
    <mergeCell ref="C7:C8"/>
    <mergeCell ref="D7:G7"/>
    <mergeCell ref="A4:M4"/>
    <mergeCell ref="A5:M5"/>
    <mergeCell ref="J7:K7"/>
    <mergeCell ref="H7:I7"/>
    <mergeCell ref="L7:M7"/>
    <mergeCell ref="A7:A8"/>
    <mergeCell ref="B7:B8"/>
    <mergeCell ref="L3:M3"/>
  </mergeCells>
  <pageMargins left="0.56000000000000005" right="0.24" top="0.7" bottom="0.33" header="0.67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Y4" sqref="Y4"/>
    </sheetView>
  </sheetViews>
  <sheetFormatPr defaultRowHeight="15.75" x14ac:dyDescent="0.25"/>
  <cols>
    <col min="1" max="1" width="5.7109375" style="17" customWidth="1"/>
    <col min="2" max="2" width="14.42578125" style="17" customWidth="1"/>
    <col min="3" max="3" width="6" style="17" customWidth="1"/>
    <col min="4" max="4" width="6.85546875" style="17" customWidth="1"/>
    <col min="5" max="5" width="4.85546875" style="17" customWidth="1"/>
    <col min="6" max="6" width="5.28515625" style="17" customWidth="1"/>
    <col min="7" max="7" width="4.85546875" style="17" customWidth="1"/>
    <col min="8" max="8" width="5.140625" style="17" customWidth="1"/>
    <col min="9" max="9" width="5.85546875" style="17" customWidth="1"/>
    <col min="10" max="10" width="5.28515625" style="17" customWidth="1"/>
    <col min="11" max="11" width="5.140625" style="17" customWidth="1"/>
    <col min="12" max="12" width="4.42578125" style="17" customWidth="1"/>
    <col min="13" max="13" width="5.7109375" style="17" customWidth="1"/>
    <col min="14" max="14" width="5.5703125" style="17" customWidth="1"/>
    <col min="15" max="22" width="4.85546875" style="17" customWidth="1"/>
    <col min="23" max="23" width="18.140625" style="62" customWidth="1"/>
    <col min="24" max="217" width="9.140625" style="17"/>
    <col min="218" max="218" width="5.7109375" style="17" customWidth="1"/>
    <col min="219" max="219" width="19.28515625" style="17" customWidth="1"/>
    <col min="220" max="220" width="5.5703125" style="17" customWidth="1"/>
    <col min="221" max="224" width="4.85546875" style="17" customWidth="1"/>
    <col min="225" max="225" width="5.140625" style="17" customWidth="1"/>
    <col min="226" max="226" width="6.85546875" style="17" customWidth="1"/>
    <col min="227" max="229" width="4.42578125" style="17" customWidth="1"/>
    <col min="230" max="230" width="5.7109375" style="17" customWidth="1"/>
    <col min="231" max="231" width="5.5703125" style="17" customWidth="1"/>
    <col min="232" max="239" width="4.85546875" style="17" customWidth="1"/>
    <col min="240" max="240" width="21.42578125" style="17" customWidth="1"/>
    <col min="241" max="473" width="9.140625" style="17"/>
    <col min="474" max="474" width="5.7109375" style="17" customWidth="1"/>
    <col min="475" max="475" width="19.28515625" style="17" customWidth="1"/>
    <col min="476" max="476" width="5.5703125" style="17" customWidth="1"/>
    <col min="477" max="480" width="4.85546875" style="17" customWidth="1"/>
    <col min="481" max="481" width="5.140625" style="17" customWidth="1"/>
    <col min="482" max="482" width="6.85546875" style="17" customWidth="1"/>
    <col min="483" max="485" width="4.42578125" style="17" customWidth="1"/>
    <col min="486" max="486" width="5.7109375" style="17" customWidth="1"/>
    <col min="487" max="487" width="5.5703125" style="17" customWidth="1"/>
    <col min="488" max="495" width="4.85546875" style="17" customWidth="1"/>
    <col min="496" max="496" width="21.42578125" style="17" customWidth="1"/>
    <col min="497" max="729" width="9.140625" style="17"/>
    <col min="730" max="730" width="5.7109375" style="17" customWidth="1"/>
    <col min="731" max="731" width="19.28515625" style="17" customWidth="1"/>
    <col min="732" max="732" width="5.5703125" style="17" customWidth="1"/>
    <col min="733" max="736" width="4.85546875" style="17" customWidth="1"/>
    <col min="737" max="737" width="5.140625" style="17" customWidth="1"/>
    <col min="738" max="738" width="6.85546875" style="17" customWidth="1"/>
    <col min="739" max="741" width="4.42578125" style="17" customWidth="1"/>
    <col min="742" max="742" width="5.7109375" style="17" customWidth="1"/>
    <col min="743" max="743" width="5.5703125" style="17" customWidth="1"/>
    <col min="744" max="751" width="4.85546875" style="17" customWidth="1"/>
    <col min="752" max="752" width="21.42578125" style="17" customWidth="1"/>
    <col min="753" max="985" width="9.140625" style="17"/>
    <col min="986" max="986" width="5.7109375" style="17" customWidth="1"/>
    <col min="987" max="987" width="19.28515625" style="17" customWidth="1"/>
    <col min="988" max="988" width="5.5703125" style="17" customWidth="1"/>
    <col min="989" max="992" width="4.85546875" style="17" customWidth="1"/>
    <col min="993" max="993" width="5.140625" style="17" customWidth="1"/>
    <col min="994" max="994" width="6.85546875" style="17" customWidth="1"/>
    <col min="995" max="997" width="4.42578125" style="17" customWidth="1"/>
    <col min="998" max="998" width="5.7109375" style="17" customWidth="1"/>
    <col min="999" max="999" width="5.5703125" style="17" customWidth="1"/>
    <col min="1000" max="1007" width="4.85546875" style="17" customWidth="1"/>
    <col min="1008" max="1008" width="21.42578125" style="17" customWidth="1"/>
    <col min="1009" max="1241" width="9.140625" style="17"/>
    <col min="1242" max="1242" width="5.7109375" style="17" customWidth="1"/>
    <col min="1243" max="1243" width="19.28515625" style="17" customWidth="1"/>
    <col min="1244" max="1244" width="5.5703125" style="17" customWidth="1"/>
    <col min="1245" max="1248" width="4.85546875" style="17" customWidth="1"/>
    <col min="1249" max="1249" width="5.140625" style="17" customWidth="1"/>
    <col min="1250" max="1250" width="6.85546875" style="17" customWidth="1"/>
    <col min="1251" max="1253" width="4.42578125" style="17" customWidth="1"/>
    <col min="1254" max="1254" width="5.7109375" style="17" customWidth="1"/>
    <col min="1255" max="1255" width="5.5703125" style="17" customWidth="1"/>
    <col min="1256" max="1263" width="4.85546875" style="17" customWidth="1"/>
    <col min="1264" max="1264" width="21.42578125" style="17" customWidth="1"/>
    <col min="1265" max="1497" width="9.140625" style="17"/>
    <col min="1498" max="1498" width="5.7109375" style="17" customWidth="1"/>
    <col min="1499" max="1499" width="19.28515625" style="17" customWidth="1"/>
    <col min="1500" max="1500" width="5.5703125" style="17" customWidth="1"/>
    <col min="1501" max="1504" width="4.85546875" style="17" customWidth="1"/>
    <col min="1505" max="1505" width="5.140625" style="17" customWidth="1"/>
    <col min="1506" max="1506" width="6.85546875" style="17" customWidth="1"/>
    <col min="1507" max="1509" width="4.42578125" style="17" customWidth="1"/>
    <col min="1510" max="1510" width="5.7109375" style="17" customWidth="1"/>
    <col min="1511" max="1511" width="5.5703125" style="17" customWidth="1"/>
    <col min="1512" max="1519" width="4.85546875" style="17" customWidth="1"/>
    <col min="1520" max="1520" width="21.42578125" style="17" customWidth="1"/>
    <col min="1521" max="1753" width="9.140625" style="17"/>
    <col min="1754" max="1754" width="5.7109375" style="17" customWidth="1"/>
    <col min="1755" max="1755" width="19.28515625" style="17" customWidth="1"/>
    <col min="1756" max="1756" width="5.5703125" style="17" customWidth="1"/>
    <col min="1757" max="1760" width="4.85546875" style="17" customWidth="1"/>
    <col min="1761" max="1761" width="5.140625" style="17" customWidth="1"/>
    <col min="1762" max="1762" width="6.85546875" style="17" customWidth="1"/>
    <col min="1763" max="1765" width="4.42578125" style="17" customWidth="1"/>
    <col min="1766" max="1766" width="5.7109375" style="17" customWidth="1"/>
    <col min="1767" max="1767" width="5.5703125" style="17" customWidth="1"/>
    <col min="1768" max="1775" width="4.85546875" style="17" customWidth="1"/>
    <col min="1776" max="1776" width="21.42578125" style="17" customWidth="1"/>
    <col min="1777" max="2009" width="9.140625" style="17"/>
    <col min="2010" max="2010" width="5.7109375" style="17" customWidth="1"/>
    <col min="2011" max="2011" width="19.28515625" style="17" customWidth="1"/>
    <col min="2012" max="2012" width="5.5703125" style="17" customWidth="1"/>
    <col min="2013" max="2016" width="4.85546875" style="17" customWidth="1"/>
    <col min="2017" max="2017" width="5.140625" style="17" customWidth="1"/>
    <col min="2018" max="2018" width="6.85546875" style="17" customWidth="1"/>
    <col min="2019" max="2021" width="4.42578125" style="17" customWidth="1"/>
    <col min="2022" max="2022" width="5.7109375" style="17" customWidth="1"/>
    <col min="2023" max="2023" width="5.5703125" style="17" customWidth="1"/>
    <col min="2024" max="2031" width="4.85546875" style="17" customWidth="1"/>
    <col min="2032" max="2032" width="21.42578125" style="17" customWidth="1"/>
    <col min="2033" max="2265" width="9.140625" style="17"/>
    <col min="2266" max="2266" width="5.7109375" style="17" customWidth="1"/>
    <col min="2267" max="2267" width="19.28515625" style="17" customWidth="1"/>
    <col min="2268" max="2268" width="5.5703125" style="17" customWidth="1"/>
    <col min="2269" max="2272" width="4.85546875" style="17" customWidth="1"/>
    <col min="2273" max="2273" width="5.140625" style="17" customWidth="1"/>
    <col min="2274" max="2274" width="6.85546875" style="17" customWidth="1"/>
    <col min="2275" max="2277" width="4.42578125" style="17" customWidth="1"/>
    <col min="2278" max="2278" width="5.7109375" style="17" customWidth="1"/>
    <col min="2279" max="2279" width="5.5703125" style="17" customWidth="1"/>
    <col min="2280" max="2287" width="4.85546875" style="17" customWidth="1"/>
    <col min="2288" max="2288" width="21.42578125" style="17" customWidth="1"/>
    <col min="2289" max="2521" width="9.140625" style="17"/>
    <col min="2522" max="2522" width="5.7109375" style="17" customWidth="1"/>
    <col min="2523" max="2523" width="19.28515625" style="17" customWidth="1"/>
    <col min="2524" max="2524" width="5.5703125" style="17" customWidth="1"/>
    <col min="2525" max="2528" width="4.85546875" style="17" customWidth="1"/>
    <col min="2529" max="2529" width="5.140625" style="17" customWidth="1"/>
    <col min="2530" max="2530" width="6.85546875" style="17" customWidth="1"/>
    <col min="2531" max="2533" width="4.42578125" style="17" customWidth="1"/>
    <col min="2534" max="2534" width="5.7109375" style="17" customWidth="1"/>
    <col min="2535" max="2535" width="5.5703125" style="17" customWidth="1"/>
    <col min="2536" max="2543" width="4.85546875" style="17" customWidth="1"/>
    <col min="2544" max="2544" width="21.42578125" style="17" customWidth="1"/>
    <col min="2545" max="2777" width="9.140625" style="17"/>
    <col min="2778" max="2778" width="5.7109375" style="17" customWidth="1"/>
    <col min="2779" max="2779" width="19.28515625" style="17" customWidth="1"/>
    <col min="2780" max="2780" width="5.5703125" style="17" customWidth="1"/>
    <col min="2781" max="2784" width="4.85546875" style="17" customWidth="1"/>
    <col min="2785" max="2785" width="5.140625" style="17" customWidth="1"/>
    <col min="2786" max="2786" width="6.85546875" style="17" customWidth="1"/>
    <col min="2787" max="2789" width="4.42578125" style="17" customWidth="1"/>
    <col min="2790" max="2790" width="5.7109375" style="17" customWidth="1"/>
    <col min="2791" max="2791" width="5.5703125" style="17" customWidth="1"/>
    <col min="2792" max="2799" width="4.85546875" style="17" customWidth="1"/>
    <col min="2800" max="2800" width="21.42578125" style="17" customWidth="1"/>
    <col min="2801" max="3033" width="9.140625" style="17"/>
    <col min="3034" max="3034" width="5.7109375" style="17" customWidth="1"/>
    <col min="3035" max="3035" width="19.28515625" style="17" customWidth="1"/>
    <col min="3036" max="3036" width="5.5703125" style="17" customWidth="1"/>
    <col min="3037" max="3040" width="4.85546875" style="17" customWidth="1"/>
    <col min="3041" max="3041" width="5.140625" style="17" customWidth="1"/>
    <col min="3042" max="3042" width="6.85546875" style="17" customWidth="1"/>
    <col min="3043" max="3045" width="4.42578125" style="17" customWidth="1"/>
    <col min="3046" max="3046" width="5.7109375" style="17" customWidth="1"/>
    <col min="3047" max="3047" width="5.5703125" style="17" customWidth="1"/>
    <col min="3048" max="3055" width="4.85546875" style="17" customWidth="1"/>
    <col min="3056" max="3056" width="21.42578125" style="17" customWidth="1"/>
    <col min="3057" max="3289" width="9.140625" style="17"/>
    <col min="3290" max="3290" width="5.7109375" style="17" customWidth="1"/>
    <col min="3291" max="3291" width="19.28515625" style="17" customWidth="1"/>
    <col min="3292" max="3292" width="5.5703125" style="17" customWidth="1"/>
    <col min="3293" max="3296" width="4.85546875" style="17" customWidth="1"/>
    <col min="3297" max="3297" width="5.140625" style="17" customWidth="1"/>
    <col min="3298" max="3298" width="6.85546875" style="17" customWidth="1"/>
    <col min="3299" max="3301" width="4.42578125" style="17" customWidth="1"/>
    <col min="3302" max="3302" width="5.7109375" style="17" customWidth="1"/>
    <col min="3303" max="3303" width="5.5703125" style="17" customWidth="1"/>
    <col min="3304" max="3311" width="4.85546875" style="17" customWidth="1"/>
    <col min="3312" max="3312" width="21.42578125" style="17" customWidth="1"/>
    <col min="3313" max="3545" width="9.140625" style="17"/>
    <col min="3546" max="3546" width="5.7109375" style="17" customWidth="1"/>
    <col min="3547" max="3547" width="19.28515625" style="17" customWidth="1"/>
    <col min="3548" max="3548" width="5.5703125" style="17" customWidth="1"/>
    <col min="3549" max="3552" width="4.85546875" style="17" customWidth="1"/>
    <col min="3553" max="3553" width="5.140625" style="17" customWidth="1"/>
    <col min="3554" max="3554" width="6.85546875" style="17" customWidth="1"/>
    <col min="3555" max="3557" width="4.42578125" style="17" customWidth="1"/>
    <col min="3558" max="3558" width="5.7109375" style="17" customWidth="1"/>
    <col min="3559" max="3559" width="5.5703125" style="17" customWidth="1"/>
    <col min="3560" max="3567" width="4.85546875" style="17" customWidth="1"/>
    <col min="3568" max="3568" width="21.42578125" style="17" customWidth="1"/>
    <col min="3569" max="3801" width="9.140625" style="17"/>
    <col min="3802" max="3802" width="5.7109375" style="17" customWidth="1"/>
    <col min="3803" max="3803" width="19.28515625" style="17" customWidth="1"/>
    <col min="3804" max="3804" width="5.5703125" style="17" customWidth="1"/>
    <col min="3805" max="3808" width="4.85546875" style="17" customWidth="1"/>
    <col min="3809" max="3809" width="5.140625" style="17" customWidth="1"/>
    <col min="3810" max="3810" width="6.85546875" style="17" customWidth="1"/>
    <col min="3811" max="3813" width="4.42578125" style="17" customWidth="1"/>
    <col min="3814" max="3814" width="5.7109375" style="17" customWidth="1"/>
    <col min="3815" max="3815" width="5.5703125" style="17" customWidth="1"/>
    <col min="3816" max="3823" width="4.85546875" style="17" customWidth="1"/>
    <col min="3824" max="3824" width="21.42578125" style="17" customWidth="1"/>
    <col min="3825" max="4057" width="9.140625" style="17"/>
    <col min="4058" max="4058" width="5.7109375" style="17" customWidth="1"/>
    <col min="4059" max="4059" width="19.28515625" style="17" customWidth="1"/>
    <col min="4060" max="4060" width="5.5703125" style="17" customWidth="1"/>
    <col min="4061" max="4064" width="4.85546875" style="17" customWidth="1"/>
    <col min="4065" max="4065" width="5.140625" style="17" customWidth="1"/>
    <col min="4066" max="4066" width="6.85546875" style="17" customWidth="1"/>
    <col min="4067" max="4069" width="4.42578125" style="17" customWidth="1"/>
    <col min="4070" max="4070" width="5.7109375" style="17" customWidth="1"/>
    <col min="4071" max="4071" width="5.5703125" style="17" customWidth="1"/>
    <col min="4072" max="4079" width="4.85546875" style="17" customWidth="1"/>
    <col min="4080" max="4080" width="21.42578125" style="17" customWidth="1"/>
    <col min="4081" max="4313" width="9.140625" style="17"/>
    <col min="4314" max="4314" width="5.7109375" style="17" customWidth="1"/>
    <col min="4315" max="4315" width="19.28515625" style="17" customWidth="1"/>
    <col min="4316" max="4316" width="5.5703125" style="17" customWidth="1"/>
    <col min="4317" max="4320" width="4.85546875" style="17" customWidth="1"/>
    <col min="4321" max="4321" width="5.140625" style="17" customWidth="1"/>
    <col min="4322" max="4322" width="6.85546875" style="17" customWidth="1"/>
    <col min="4323" max="4325" width="4.42578125" style="17" customWidth="1"/>
    <col min="4326" max="4326" width="5.7109375" style="17" customWidth="1"/>
    <col min="4327" max="4327" width="5.5703125" style="17" customWidth="1"/>
    <col min="4328" max="4335" width="4.85546875" style="17" customWidth="1"/>
    <col min="4336" max="4336" width="21.42578125" style="17" customWidth="1"/>
    <col min="4337" max="4569" width="9.140625" style="17"/>
    <col min="4570" max="4570" width="5.7109375" style="17" customWidth="1"/>
    <col min="4571" max="4571" width="19.28515625" style="17" customWidth="1"/>
    <col min="4572" max="4572" width="5.5703125" style="17" customWidth="1"/>
    <col min="4573" max="4576" width="4.85546875" style="17" customWidth="1"/>
    <col min="4577" max="4577" width="5.140625" style="17" customWidth="1"/>
    <col min="4578" max="4578" width="6.85546875" style="17" customWidth="1"/>
    <col min="4579" max="4581" width="4.42578125" style="17" customWidth="1"/>
    <col min="4582" max="4582" width="5.7109375" style="17" customWidth="1"/>
    <col min="4583" max="4583" width="5.5703125" style="17" customWidth="1"/>
    <col min="4584" max="4591" width="4.85546875" style="17" customWidth="1"/>
    <col min="4592" max="4592" width="21.42578125" style="17" customWidth="1"/>
    <col min="4593" max="4825" width="9.140625" style="17"/>
    <col min="4826" max="4826" width="5.7109375" style="17" customWidth="1"/>
    <col min="4827" max="4827" width="19.28515625" style="17" customWidth="1"/>
    <col min="4828" max="4828" width="5.5703125" style="17" customWidth="1"/>
    <col min="4829" max="4832" width="4.85546875" style="17" customWidth="1"/>
    <col min="4833" max="4833" width="5.140625" style="17" customWidth="1"/>
    <col min="4834" max="4834" width="6.85546875" style="17" customWidth="1"/>
    <col min="4835" max="4837" width="4.42578125" style="17" customWidth="1"/>
    <col min="4838" max="4838" width="5.7109375" style="17" customWidth="1"/>
    <col min="4839" max="4839" width="5.5703125" style="17" customWidth="1"/>
    <col min="4840" max="4847" width="4.85546875" style="17" customWidth="1"/>
    <col min="4848" max="4848" width="21.42578125" style="17" customWidth="1"/>
    <col min="4849" max="5081" width="9.140625" style="17"/>
    <col min="5082" max="5082" width="5.7109375" style="17" customWidth="1"/>
    <col min="5083" max="5083" width="19.28515625" style="17" customWidth="1"/>
    <col min="5084" max="5084" width="5.5703125" style="17" customWidth="1"/>
    <col min="5085" max="5088" width="4.85546875" style="17" customWidth="1"/>
    <col min="5089" max="5089" width="5.140625" style="17" customWidth="1"/>
    <col min="5090" max="5090" width="6.85546875" style="17" customWidth="1"/>
    <col min="5091" max="5093" width="4.42578125" style="17" customWidth="1"/>
    <col min="5094" max="5094" width="5.7109375" style="17" customWidth="1"/>
    <col min="5095" max="5095" width="5.5703125" style="17" customWidth="1"/>
    <col min="5096" max="5103" width="4.85546875" style="17" customWidth="1"/>
    <col min="5104" max="5104" width="21.42578125" style="17" customWidth="1"/>
    <col min="5105" max="5337" width="9.140625" style="17"/>
    <col min="5338" max="5338" width="5.7109375" style="17" customWidth="1"/>
    <col min="5339" max="5339" width="19.28515625" style="17" customWidth="1"/>
    <col min="5340" max="5340" width="5.5703125" style="17" customWidth="1"/>
    <col min="5341" max="5344" width="4.85546875" style="17" customWidth="1"/>
    <col min="5345" max="5345" width="5.140625" style="17" customWidth="1"/>
    <col min="5346" max="5346" width="6.85546875" style="17" customWidth="1"/>
    <col min="5347" max="5349" width="4.42578125" style="17" customWidth="1"/>
    <col min="5350" max="5350" width="5.7109375" style="17" customWidth="1"/>
    <col min="5351" max="5351" width="5.5703125" style="17" customWidth="1"/>
    <col min="5352" max="5359" width="4.85546875" style="17" customWidth="1"/>
    <col min="5360" max="5360" width="21.42578125" style="17" customWidth="1"/>
    <col min="5361" max="5593" width="9.140625" style="17"/>
    <col min="5594" max="5594" width="5.7109375" style="17" customWidth="1"/>
    <col min="5595" max="5595" width="19.28515625" style="17" customWidth="1"/>
    <col min="5596" max="5596" width="5.5703125" style="17" customWidth="1"/>
    <col min="5597" max="5600" width="4.85546875" style="17" customWidth="1"/>
    <col min="5601" max="5601" width="5.140625" style="17" customWidth="1"/>
    <col min="5602" max="5602" width="6.85546875" style="17" customWidth="1"/>
    <col min="5603" max="5605" width="4.42578125" style="17" customWidth="1"/>
    <col min="5606" max="5606" width="5.7109375" style="17" customWidth="1"/>
    <col min="5607" max="5607" width="5.5703125" style="17" customWidth="1"/>
    <col min="5608" max="5615" width="4.85546875" style="17" customWidth="1"/>
    <col min="5616" max="5616" width="21.42578125" style="17" customWidth="1"/>
    <col min="5617" max="5849" width="9.140625" style="17"/>
    <col min="5850" max="5850" width="5.7109375" style="17" customWidth="1"/>
    <col min="5851" max="5851" width="19.28515625" style="17" customWidth="1"/>
    <col min="5852" max="5852" width="5.5703125" style="17" customWidth="1"/>
    <col min="5853" max="5856" width="4.85546875" style="17" customWidth="1"/>
    <col min="5857" max="5857" width="5.140625" style="17" customWidth="1"/>
    <col min="5858" max="5858" width="6.85546875" style="17" customWidth="1"/>
    <col min="5859" max="5861" width="4.42578125" style="17" customWidth="1"/>
    <col min="5862" max="5862" width="5.7109375" style="17" customWidth="1"/>
    <col min="5863" max="5863" width="5.5703125" style="17" customWidth="1"/>
    <col min="5864" max="5871" width="4.85546875" style="17" customWidth="1"/>
    <col min="5872" max="5872" width="21.42578125" style="17" customWidth="1"/>
    <col min="5873" max="6105" width="9.140625" style="17"/>
    <col min="6106" max="6106" width="5.7109375" style="17" customWidth="1"/>
    <col min="6107" max="6107" width="19.28515625" style="17" customWidth="1"/>
    <col min="6108" max="6108" width="5.5703125" style="17" customWidth="1"/>
    <col min="6109" max="6112" width="4.85546875" style="17" customWidth="1"/>
    <col min="6113" max="6113" width="5.140625" style="17" customWidth="1"/>
    <col min="6114" max="6114" width="6.85546875" style="17" customWidth="1"/>
    <col min="6115" max="6117" width="4.42578125" style="17" customWidth="1"/>
    <col min="6118" max="6118" width="5.7109375" style="17" customWidth="1"/>
    <col min="6119" max="6119" width="5.5703125" style="17" customWidth="1"/>
    <col min="6120" max="6127" width="4.85546875" style="17" customWidth="1"/>
    <col min="6128" max="6128" width="21.42578125" style="17" customWidth="1"/>
    <col min="6129" max="6361" width="9.140625" style="17"/>
    <col min="6362" max="6362" width="5.7109375" style="17" customWidth="1"/>
    <col min="6363" max="6363" width="19.28515625" style="17" customWidth="1"/>
    <col min="6364" max="6364" width="5.5703125" style="17" customWidth="1"/>
    <col min="6365" max="6368" width="4.85546875" style="17" customWidth="1"/>
    <col min="6369" max="6369" width="5.140625" style="17" customWidth="1"/>
    <col min="6370" max="6370" width="6.85546875" style="17" customWidth="1"/>
    <col min="6371" max="6373" width="4.42578125" style="17" customWidth="1"/>
    <col min="6374" max="6374" width="5.7109375" style="17" customWidth="1"/>
    <col min="6375" max="6375" width="5.5703125" style="17" customWidth="1"/>
    <col min="6376" max="6383" width="4.85546875" style="17" customWidth="1"/>
    <col min="6384" max="6384" width="21.42578125" style="17" customWidth="1"/>
    <col min="6385" max="6617" width="9.140625" style="17"/>
    <col min="6618" max="6618" width="5.7109375" style="17" customWidth="1"/>
    <col min="6619" max="6619" width="19.28515625" style="17" customWidth="1"/>
    <col min="6620" max="6620" width="5.5703125" style="17" customWidth="1"/>
    <col min="6621" max="6624" width="4.85546875" style="17" customWidth="1"/>
    <col min="6625" max="6625" width="5.140625" style="17" customWidth="1"/>
    <col min="6626" max="6626" width="6.85546875" style="17" customWidth="1"/>
    <col min="6627" max="6629" width="4.42578125" style="17" customWidth="1"/>
    <col min="6630" max="6630" width="5.7109375" style="17" customWidth="1"/>
    <col min="6631" max="6631" width="5.5703125" style="17" customWidth="1"/>
    <col min="6632" max="6639" width="4.85546875" style="17" customWidth="1"/>
    <col min="6640" max="6640" width="21.42578125" style="17" customWidth="1"/>
    <col min="6641" max="6873" width="9.140625" style="17"/>
    <col min="6874" max="6874" width="5.7109375" style="17" customWidth="1"/>
    <col min="6875" max="6875" width="19.28515625" style="17" customWidth="1"/>
    <col min="6876" max="6876" width="5.5703125" style="17" customWidth="1"/>
    <col min="6877" max="6880" width="4.85546875" style="17" customWidth="1"/>
    <col min="6881" max="6881" width="5.140625" style="17" customWidth="1"/>
    <col min="6882" max="6882" width="6.85546875" style="17" customWidth="1"/>
    <col min="6883" max="6885" width="4.42578125" style="17" customWidth="1"/>
    <col min="6886" max="6886" width="5.7109375" style="17" customWidth="1"/>
    <col min="6887" max="6887" width="5.5703125" style="17" customWidth="1"/>
    <col min="6888" max="6895" width="4.85546875" style="17" customWidth="1"/>
    <col min="6896" max="6896" width="21.42578125" style="17" customWidth="1"/>
    <col min="6897" max="7129" width="9.140625" style="17"/>
    <col min="7130" max="7130" width="5.7109375" style="17" customWidth="1"/>
    <col min="7131" max="7131" width="19.28515625" style="17" customWidth="1"/>
    <col min="7132" max="7132" width="5.5703125" style="17" customWidth="1"/>
    <col min="7133" max="7136" width="4.85546875" style="17" customWidth="1"/>
    <col min="7137" max="7137" width="5.140625" style="17" customWidth="1"/>
    <col min="7138" max="7138" width="6.85546875" style="17" customWidth="1"/>
    <col min="7139" max="7141" width="4.42578125" style="17" customWidth="1"/>
    <col min="7142" max="7142" width="5.7109375" style="17" customWidth="1"/>
    <col min="7143" max="7143" width="5.5703125" style="17" customWidth="1"/>
    <col min="7144" max="7151" width="4.85546875" style="17" customWidth="1"/>
    <col min="7152" max="7152" width="21.42578125" style="17" customWidth="1"/>
    <col min="7153" max="7385" width="9.140625" style="17"/>
    <col min="7386" max="7386" width="5.7109375" style="17" customWidth="1"/>
    <col min="7387" max="7387" width="19.28515625" style="17" customWidth="1"/>
    <col min="7388" max="7388" width="5.5703125" style="17" customWidth="1"/>
    <col min="7389" max="7392" width="4.85546875" style="17" customWidth="1"/>
    <col min="7393" max="7393" width="5.140625" style="17" customWidth="1"/>
    <col min="7394" max="7394" width="6.85546875" style="17" customWidth="1"/>
    <col min="7395" max="7397" width="4.42578125" style="17" customWidth="1"/>
    <col min="7398" max="7398" width="5.7109375" style="17" customWidth="1"/>
    <col min="7399" max="7399" width="5.5703125" style="17" customWidth="1"/>
    <col min="7400" max="7407" width="4.85546875" style="17" customWidth="1"/>
    <col min="7408" max="7408" width="21.42578125" style="17" customWidth="1"/>
    <col min="7409" max="7641" width="9.140625" style="17"/>
    <col min="7642" max="7642" width="5.7109375" style="17" customWidth="1"/>
    <col min="7643" max="7643" width="19.28515625" style="17" customWidth="1"/>
    <col min="7644" max="7644" width="5.5703125" style="17" customWidth="1"/>
    <col min="7645" max="7648" width="4.85546875" style="17" customWidth="1"/>
    <col min="7649" max="7649" width="5.140625" style="17" customWidth="1"/>
    <col min="7650" max="7650" width="6.85546875" style="17" customWidth="1"/>
    <col min="7651" max="7653" width="4.42578125" style="17" customWidth="1"/>
    <col min="7654" max="7654" width="5.7109375" style="17" customWidth="1"/>
    <col min="7655" max="7655" width="5.5703125" style="17" customWidth="1"/>
    <col min="7656" max="7663" width="4.85546875" style="17" customWidth="1"/>
    <col min="7664" max="7664" width="21.42578125" style="17" customWidth="1"/>
    <col min="7665" max="7897" width="9.140625" style="17"/>
    <col min="7898" max="7898" width="5.7109375" style="17" customWidth="1"/>
    <col min="7899" max="7899" width="19.28515625" style="17" customWidth="1"/>
    <col min="7900" max="7900" width="5.5703125" style="17" customWidth="1"/>
    <col min="7901" max="7904" width="4.85546875" style="17" customWidth="1"/>
    <col min="7905" max="7905" width="5.140625" style="17" customWidth="1"/>
    <col min="7906" max="7906" width="6.85546875" style="17" customWidth="1"/>
    <col min="7907" max="7909" width="4.42578125" style="17" customWidth="1"/>
    <col min="7910" max="7910" width="5.7109375" style="17" customWidth="1"/>
    <col min="7911" max="7911" width="5.5703125" style="17" customWidth="1"/>
    <col min="7912" max="7919" width="4.85546875" style="17" customWidth="1"/>
    <col min="7920" max="7920" width="21.42578125" style="17" customWidth="1"/>
    <col min="7921" max="8153" width="9.140625" style="17"/>
    <col min="8154" max="8154" width="5.7109375" style="17" customWidth="1"/>
    <col min="8155" max="8155" width="19.28515625" style="17" customWidth="1"/>
    <col min="8156" max="8156" width="5.5703125" style="17" customWidth="1"/>
    <col min="8157" max="8160" width="4.85546875" style="17" customWidth="1"/>
    <col min="8161" max="8161" width="5.140625" style="17" customWidth="1"/>
    <col min="8162" max="8162" width="6.85546875" style="17" customWidth="1"/>
    <col min="8163" max="8165" width="4.42578125" style="17" customWidth="1"/>
    <col min="8166" max="8166" width="5.7109375" style="17" customWidth="1"/>
    <col min="8167" max="8167" width="5.5703125" style="17" customWidth="1"/>
    <col min="8168" max="8175" width="4.85546875" style="17" customWidth="1"/>
    <col min="8176" max="8176" width="21.42578125" style="17" customWidth="1"/>
    <col min="8177" max="8409" width="9.140625" style="17"/>
    <col min="8410" max="8410" width="5.7109375" style="17" customWidth="1"/>
    <col min="8411" max="8411" width="19.28515625" style="17" customWidth="1"/>
    <col min="8412" max="8412" width="5.5703125" style="17" customWidth="1"/>
    <col min="8413" max="8416" width="4.85546875" style="17" customWidth="1"/>
    <col min="8417" max="8417" width="5.140625" style="17" customWidth="1"/>
    <col min="8418" max="8418" width="6.85546875" style="17" customWidth="1"/>
    <col min="8419" max="8421" width="4.42578125" style="17" customWidth="1"/>
    <col min="8422" max="8422" width="5.7109375" style="17" customWidth="1"/>
    <col min="8423" max="8423" width="5.5703125" style="17" customWidth="1"/>
    <col min="8424" max="8431" width="4.85546875" style="17" customWidth="1"/>
    <col min="8432" max="8432" width="21.42578125" style="17" customWidth="1"/>
    <col min="8433" max="8665" width="9.140625" style="17"/>
    <col min="8666" max="8666" width="5.7109375" style="17" customWidth="1"/>
    <col min="8667" max="8667" width="19.28515625" style="17" customWidth="1"/>
    <col min="8668" max="8668" width="5.5703125" style="17" customWidth="1"/>
    <col min="8669" max="8672" width="4.85546875" style="17" customWidth="1"/>
    <col min="8673" max="8673" width="5.140625" style="17" customWidth="1"/>
    <col min="8674" max="8674" width="6.85546875" style="17" customWidth="1"/>
    <col min="8675" max="8677" width="4.42578125" style="17" customWidth="1"/>
    <col min="8678" max="8678" width="5.7109375" style="17" customWidth="1"/>
    <col min="8679" max="8679" width="5.5703125" style="17" customWidth="1"/>
    <col min="8680" max="8687" width="4.85546875" style="17" customWidth="1"/>
    <col min="8688" max="8688" width="21.42578125" style="17" customWidth="1"/>
    <col min="8689" max="8921" width="9.140625" style="17"/>
    <col min="8922" max="8922" width="5.7109375" style="17" customWidth="1"/>
    <col min="8923" max="8923" width="19.28515625" style="17" customWidth="1"/>
    <col min="8924" max="8924" width="5.5703125" style="17" customWidth="1"/>
    <col min="8925" max="8928" width="4.85546875" style="17" customWidth="1"/>
    <col min="8929" max="8929" width="5.140625" style="17" customWidth="1"/>
    <col min="8930" max="8930" width="6.85546875" style="17" customWidth="1"/>
    <col min="8931" max="8933" width="4.42578125" style="17" customWidth="1"/>
    <col min="8934" max="8934" width="5.7109375" style="17" customWidth="1"/>
    <col min="8935" max="8935" width="5.5703125" style="17" customWidth="1"/>
    <col min="8936" max="8943" width="4.85546875" style="17" customWidth="1"/>
    <col min="8944" max="8944" width="21.42578125" style="17" customWidth="1"/>
    <col min="8945" max="9177" width="9.140625" style="17"/>
    <col min="9178" max="9178" width="5.7109375" style="17" customWidth="1"/>
    <col min="9179" max="9179" width="19.28515625" style="17" customWidth="1"/>
    <col min="9180" max="9180" width="5.5703125" style="17" customWidth="1"/>
    <col min="9181" max="9184" width="4.85546875" style="17" customWidth="1"/>
    <col min="9185" max="9185" width="5.140625" style="17" customWidth="1"/>
    <col min="9186" max="9186" width="6.85546875" style="17" customWidth="1"/>
    <col min="9187" max="9189" width="4.42578125" style="17" customWidth="1"/>
    <col min="9190" max="9190" width="5.7109375" style="17" customWidth="1"/>
    <col min="9191" max="9191" width="5.5703125" style="17" customWidth="1"/>
    <col min="9192" max="9199" width="4.85546875" style="17" customWidth="1"/>
    <col min="9200" max="9200" width="21.42578125" style="17" customWidth="1"/>
    <col min="9201" max="9433" width="9.140625" style="17"/>
    <col min="9434" max="9434" width="5.7109375" style="17" customWidth="1"/>
    <col min="9435" max="9435" width="19.28515625" style="17" customWidth="1"/>
    <col min="9436" max="9436" width="5.5703125" style="17" customWidth="1"/>
    <col min="9437" max="9440" width="4.85546875" style="17" customWidth="1"/>
    <col min="9441" max="9441" width="5.140625" style="17" customWidth="1"/>
    <col min="9442" max="9442" width="6.85546875" style="17" customWidth="1"/>
    <col min="9443" max="9445" width="4.42578125" style="17" customWidth="1"/>
    <col min="9446" max="9446" width="5.7109375" style="17" customWidth="1"/>
    <col min="9447" max="9447" width="5.5703125" style="17" customWidth="1"/>
    <col min="9448" max="9455" width="4.85546875" style="17" customWidth="1"/>
    <col min="9456" max="9456" width="21.42578125" style="17" customWidth="1"/>
    <col min="9457" max="9689" width="9.140625" style="17"/>
    <col min="9690" max="9690" width="5.7109375" style="17" customWidth="1"/>
    <col min="9691" max="9691" width="19.28515625" style="17" customWidth="1"/>
    <col min="9692" max="9692" width="5.5703125" style="17" customWidth="1"/>
    <col min="9693" max="9696" width="4.85546875" style="17" customWidth="1"/>
    <col min="9697" max="9697" width="5.140625" style="17" customWidth="1"/>
    <col min="9698" max="9698" width="6.85546875" style="17" customWidth="1"/>
    <col min="9699" max="9701" width="4.42578125" style="17" customWidth="1"/>
    <col min="9702" max="9702" width="5.7109375" style="17" customWidth="1"/>
    <col min="9703" max="9703" width="5.5703125" style="17" customWidth="1"/>
    <col min="9704" max="9711" width="4.85546875" style="17" customWidth="1"/>
    <col min="9712" max="9712" width="21.42578125" style="17" customWidth="1"/>
    <col min="9713" max="9945" width="9.140625" style="17"/>
    <col min="9946" max="9946" width="5.7109375" style="17" customWidth="1"/>
    <col min="9947" max="9947" width="19.28515625" style="17" customWidth="1"/>
    <col min="9948" max="9948" width="5.5703125" style="17" customWidth="1"/>
    <col min="9949" max="9952" width="4.85546875" style="17" customWidth="1"/>
    <col min="9953" max="9953" width="5.140625" style="17" customWidth="1"/>
    <col min="9954" max="9954" width="6.85546875" style="17" customWidth="1"/>
    <col min="9955" max="9957" width="4.42578125" style="17" customWidth="1"/>
    <col min="9958" max="9958" width="5.7109375" style="17" customWidth="1"/>
    <col min="9959" max="9959" width="5.5703125" style="17" customWidth="1"/>
    <col min="9960" max="9967" width="4.85546875" style="17" customWidth="1"/>
    <col min="9968" max="9968" width="21.42578125" style="17" customWidth="1"/>
    <col min="9969" max="10201" width="9.140625" style="17"/>
    <col min="10202" max="10202" width="5.7109375" style="17" customWidth="1"/>
    <col min="10203" max="10203" width="19.28515625" style="17" customWidth="1"/>
    <col min="10204" max="10204" width="5.5703125" style="17" customWidth="1"/>
    <col min="10205" max="10208" width="4.85546875" style="17" customWidth="1"/>
    <col min="10209" max="10209" width="5.140625" style="17" customWidth="1"/>
    <col min="10210" max="10210" width="6.85546875" style="17" customWidth="1"/>
    <col min="10211" max="10213" width="4.42578125" style="17" customWidth="1"/>
    <col min="10214" max="10214" width="5.7109375" style="17" customWidth="1"/>
    <col min="10215" max="10215" width="5.5703125" style="17" customWidth="1"/>
    <col min="10216" max="10223" width="4.85546875" style="17" customWidth="1"/>
    <col min="10224" max="10224" width="21.42578125" style="17" customWidth="1"/>
    <col min="10225" max="10457" width="9.140625" style="17"/>
    <col min="10458" max="10458" width="5.7109375" style="17" customWidth="1"/>
    <col min="10459" max="10459" width="19.28515625" style="17" customWidth="1"/>
    <col min="10460" max="10460" width="5.5703125" style="17" customWidth="1"/>
    <col min="10461" max="10464" width="4.85546875" style="17" customWidth="1"/>
    <col min="10465" max="10465" width="5.140625" style="17" customWidth="1"/>
    <col min="10466" max="10466" width="6.85546875" style="17" customWidth="1"/>
    <col min="10467" max="10469" width="4.42578125" style="17" customWidth="1"/>
    <col min="10470" max="10470" width="5.7109375" style="17" customWidth="1"/>
    <col min="10471" max="10471" width="5.5703125" style="17" customWidth="1"/>
    <col min="10472" max="10479" width="4.85546875" style="17" customWidth="1"/>
    <col min="10480" max="10480" width="21.42578125" style="17" customWidth="1"/>
    <col min="10481" max="10713" width="9.140625" style="17"/>
    <col min="10714" max="10714" width="5.7109375" style="17" customWidth="1"/>
    <col min="10715" max="10715" width="19.28515625" style="17" customWidth="1"/>
    <col min="10716" max="10716" width="5.5703125" style="17" customWidth="1"/>
    <col min="10717" max="10720" width="4.85546875" style="17" customWidth="1"/>
    <col min="10721" max="10721" width="5.140625" style="17" customWidth="1"/>
    <col min="10722" max="10722" width="6.85546875" style="17" customWidth="1"/>
    <col min="10723" max="10725" width="4.42578125" style="17" customWidth="1"/>
    <col min="10726" max="10726" width="5.7109375" style="17" customWidth="1"/>
    <col min="10727" max="10727" width="5.5703125" style="17" customWidth="1"/>
    <col min="10728" max="10735" width="4.85546875" style="17" customWidth="1"/>
    <col min="10736" max="10736" width="21.42578125" style="17" customWidth="1"/>
    <col min="10737" max="10969" width="9.140625" style="17"/>
    <col min="10970" max="10970" width="5.7109375" style="17" customWidth="1"/>
    <col min="10971" max="10971" width="19.28515625" style="17" customWidth="1"/>
    <col min="10972" max="10972" width="5.5703125" style="17" customWidth="1"/>
    <col min="10973" max="10976" width="4.85546875" style="17" customWidth="1"/>
    <col min="10977" max="10977" width="5.140625" style="17" customWidth="1"/>
    <col min="10978" max="10978" width="6.85546875" style="17" customWidth="1"/>
    <col min="10979" max="10981" width="4.42578125" style="17" customWidth="1"/>
    <col min="10982" max="10982" width="5.7109375" style="17" customWidth="1"/>
    <col min="10983" max="10983" width="5.5703125" style="17" customWidth="1"/>
    <col min="10984" max="10991" width="4.85546875" style="17" customWidth="1"/>
    <col min="10992" max="10992" width="21.42578125" style="17" customWidth="1"/>
    <col min="10993" max="11225" width="9.140625" style="17"/>
    <col min="11226" max="11226" width="5.7109375" style="17" customWidth="1"/>
    <col min="11227" max="11227" width="19.28515625" style="17" customWidth="1"/>
    <col min="11228" max="11228" width="5.5703125" style="17" customWidth="1"/>
    <col min="11229" max="11232" width="4.85546875" style="17" customWidth="1"/>
    <col min="11233" max="11233" width="5.140625" style="17" customWidth="1"/>
    <col min="11234" max="11234" width="6.85546875" style="17" customWidth="1"/>
    <col min="11235" max="11237" width="4.42578125" style="17" customWidth="1"/>
    <col min="11238" max="11238" width="5.7109375" style="17" customWidth="1"/>
    <col min="11239" max="11239" width="5.5703125" style="17" customWidth="1"/>
    <col min="11240" max="11247" width="4.85546875" style="17" customWidth="1"/>
    <col min="11248" max="11248" width="21.42578125" style="17" customWidth="1"/>
    <col min="11249" max="11481" width="9.140625" style="17"/>
    <col min="11482" max="11482" width="5.7109375" style="17" customWidth="1"/>
    <col min="11483" max="11483" width="19.28515625" style="17" customWidth="1"/>
    <col min="11484" max="11484" width="5.5703125" style="17" customWidth="1"/>
    <col min="11485" max="11488" width="4.85546875" style="17" customWidth="1"/>
    <col min="11489" max="11489" width="5.140625" style="17" customWidth="1"/>
    <col min="11490" max="11490" width="6.85546875" style="17" customWidth="1"/>
    <col min="11491" max="11493" width="4.42578125" style="17" customWidth="1"/>
    <col min="11494" max="11494" width="5.7109375" style="17" customWidth="1"/>
    <col min="11495" max="11495" width="5.5703125" style="17" customWidth="1"/>
    <col min="11496" max="11503" width="4.85546875" style="17" customWidth="1"/>
    <col min="11504" max="11504" width="21.42578125" style="17" customWidth="1"/>
    <col min="11505" max="11737" width="9.140625" style="17"/>
    <col min="11738" max="11738" width="5.7109375" style="17" customWidth="1"/>
    <col min="11739" max="11739" width="19.28515625" style="17" customWidth="1"/>
    <col min="11740" max="11740" width="5.5703125" style="17" customWidth="1"/>
    <col min="11741" max="11744" width="4.85546875" style="17" customWidth="1"/>
    <col min="11745" max="11745" width="5.140625" style="17" customWidth="1"/>
    <col min="11746" max="11746" width="6.85546875" style="17" customWidth="1"/>
    <col min="11747" max="11749" width="4.42578125" style="17" customWidth="1"/>
    <col min="11750" max="11750" width="5.7109375" style="17" customWidth="1"/>
    <col min="11751" max="11751" width="5.5703125" style="17" customWidth="1"/>
    <col min="11752" max="11759" width="4.85546875" style="17" customWidth="1"/>
    <col min="11760" max="11760" width="21.42578125" style="17" customWidth="1"/>
    <col min="11761" max="11993" width="9.140625" style="17"/>
    <col min="11994" max="11994" width="5.7109375" style="17" customWidth="1"/>
    <col min="11995" max="11995" width="19.28515625" style="17" customWidth="1"/>
    <col min="11996" max="11996" width="5.5703125" style="17" customWidth="1"/>
    <col min="11997" max="12000" width="4.85546875" style="17" customWidth="1"/>
    <col min="12001" max="12001" width="5.140625" style="17" customWidth="1"/>
    <col min="12002" max="12002" width="6.85546875" style="17" customWidth="1"/>
    <col min="12003" max="12005" width="4.42578125" style="17" customWidth="1"/>
    <col min="12006" max="12006" width="5.7109375" style="17" customWidth="1"/>
    <col min="12007" max="12007" width="5.5703125" style="17" customWidth="1"/>
    <col min="12008" max="12015" width="4.85546875" style="17" customWidth="1"/>
    <col min="12016" max="12016" width="21.42578125" style="17" customWidth="1"/>
    <col min="12017" max="12249" width="9.140625" style="17"/>
    <col min="12250" max="12250" width="5.7109375" style="17" customWidth="1"/>
    <col min="12251" max="12251" width="19.28515625" style="17" customWidth="1"/>
    <col min="12252" max="12252" width="5.5703125" style="17" customWidth="1"/>
    <col min="12253" max="12256" width="4.85546875" style="17" customWidth="1"/>
    <col min="12257" max="12257" width="5.140625" style="17" customWidth="1"/>
    <col min="12258" max="12258" width="6.85546875" style="17" customWidth="1"/>
    <col min="12259" max="12261" width="4.42578125" style="17" customWidth="1"/>
    <col min="12262" max="12262" width="5.7109375" style="17" customWidth="1"/>
    <col min="12263" max="12263" width="5.5703125" style="17" customWidth="1"/>
    <col min="12264" max="12271" width="4.85546875" style="17" customWidth="1"/>
    <col min="12272" max="12272" width="21.42578125" style="17" customWidth="1"/>
    <col min="12273" max="12505" width="9.140625" style="17"/>
    <col min="12506" max="12506" width="5.7109375" style="17" customWidth="1"/>
    <col min="12507" max="12507" width="19.28515625" style="17" customWidth="1"/>
    <col min="12508" max="12508" width="5.5703125" style="17" customWidth="1"/>
    <col min="12509" max="12512" width="4.85546875" style="17" customWidth="1"/>
    <col min="12513" max="12513" width="5.140625" style="17" customWidth="1"/>
    <col min="12514" max="12514" width="6.85546875" style="17" customWidth="1"/>
    <col min="12515" max="12517" width="4.42578125" style="17" customWidth="1"/>
    <col min="12518" max="12518" width="5.7109375" style="17" customWidth="1"/>
    <col min="12519" max="12519" width="5.5703125" style="17" customWidth="1"/>
    <col min="12520" max="12527" width="4.85546875" style="17" customWidth="1"/>
    <col min="12528" max="12528" width="21.42578125" style="17" customWidth="1"/>
    <col min="12529" max="12761" width="9.140625" style="17"/>
    <col min="12762" max="12762" width="5.7109375" style="17" customWidth="1"/>
    <col min="12763" max="12763" width="19.28515625" style="17" customWidth="1"/>
    <col min="12764" max="12764" width="5.5703125" style="17" customWidth="1"/>
    <col min="12765" max="12768" width="4.85546875" style="17" customWidth="1"/>
    <col min="12769" max="12769" width="5.140625" style="17" customWidth="1"/>
    <col min="12770" max="12770" width="6.85546875" style="17" customWidth="1"/>
    <col min="12771" max="12773" width="4.42578125" style="17" customWidth="1"/>
    <col min="12774" max="12774" width="5.7109375" style="17" customWidth="1"/>
    <col min="12775" max="12775" width="5.5703125" style="17" customWidth="1"/>
    <col min="12776" max="12783" width="4.85546875" style="17" customWidth="1"/>
    <col min="12784" max="12784" width="21.42578125" style="17" customWidth="1"/>
    <col min="12785" max="13017" width="9.140625" style="17"/>
    <col min="13018" max="13018" width="5.7109375" style="17" customWidth="1"/>
    <col min="13019" max="13019" width="19.28515625" style="17" customWidth="1"/>
    <col min="13020" max="13020" width="5.5703125" style="17" customWidth="1"/>
    <col min="13021" max="13024" width="4.85546875" style="17" customWidth="1"/>
    <col min="13025" max="13025" width="5.140625" style="17" customWidth="1"/>
    <col min="13026" max="13026" width="6.85546875" style="17" customWidth="1"/>
    <col min="13027" max="13029" width="4.42578125" style="17" customWidth="1"/>
    <col min="13030" max="13030" width="5.7109375" style="17" customWidth="1"/>
    <col min="13031" max="13031" width="5.5703125" style="17" customWidth="1"/>
    <col min="13032" max="13039" width="4.85546875" style="17" customWidth="1"/>
    <col min="13040" max="13040" width="21.42578125" style="17" customWidth="1"/>
    <col min="13041" max="13273" width="9.140625" style="17"/>
    <col min="13274" max="13274" width="5.7109375" style="17" customWidth="1"/>
    <col min="13275" max="13275" width="19.28515625" style="17" customWidth="1"/>
    <col min="13276" max="13276" width="5.5703125" style="17" customWidth="1"/>
    <col min="13277" max="13280" width="4.85546875" style="17" customWidth="1"/>
    <col min="13281" max="13281" width="5.140625" style="17" customWidth="1"/>
    <col min="13282" max="13282" width="6.85546875" style="17" customWidth="1"/>
    <col min="13283" max="13285" width="4.42578125" style="17" customWidth="1"/>
    <col min="13286" max="13286" width="5.7109375" style="17" customWidth="1"/>
    <col min="13287" max="13287" width="5.5703125" style="17" customWidth="1"/>
    <col min="13288" max="13295" width="4.85546875" style="17" customWidth="1"/>
    <col min="13296" max="13296" width="21.42578125" style="17" customWidth="1"/>
    <col min="13297" max="13529" width="9.140625" style="17"/>
    <col min="13530" max="13530" width="5.7109375" style="17" customWidth="1"/>
    <col min="13531" max="13531" width="19.28515625" style="17" customWidth="1"/>
    <col min="13532" max="13532" width="5.5703125" style="17" customWidth="1"/>
    <col min="13533" max="13536" width="4.85546875" style="17" customWidth="1"/>
    <col min="13537" max="13537" width="5.140625" style="17" customWidth="1"/>
    <col min="13538" max="13538" width="6.85546875" style="17" customWidth="1"/>
    <col min="13539" max="13541" width="4.42578125" style="17" customWidth="1"/>
    <col min="13542" max="13542" width="5.7109375" style="17" customWidth="1"/>
    <col min="13543" max="13543" width="5.5703125" style="17" customWidth="1"/>
    <col min="13544" max="13551" width="4.85546875" style="17" customWidth="1"/>
    <col min="13552" max="13552" width="21.42578125" style="17" customWidth="1"/>
    <col min="13553" max="13785" width="9.140625" style="17"/>
    <col min="13786" max="13786" width="5.7109375" style="17" customWidth="1"/>
    <col min="13787" max="13787" width="19.28515625" style="17" customWidth="1"/>
    <col min="13788" max="13788" width="5.5703125" style="17" customWidth="1"/>
    <col min="13789" max="13792" width="4.85546875" style="17" customWidth="1"/>
    <col min="13793" max="13793" width="5.140625" style="17" customWidth="1"/>
    <col min="13794" max="13794" width="6.85546875" style="17" customWidth="1"/>
    <col min="13795" max="13797" width="4.42578125" style="17" customWidth="1"/>
    <col min="13798" max="13798" width="5.7109375" style="17" customWidth="1"/>
    <col min="13799" max="13799" width="5.5703125" style="17" customWidth="1"/>
    <col min="13800" max="13807" width="4.85546875" style="17" customWidth="1"/>
    <col min="13808" max="13808" width="21.42578125" style="17" customWidth="1"/>
    <col min="13809" max="14041" width="9.140625" style="17"/>
    <col min="14042" max="14042" width="5.7109375" style="17" customWidth="1"/>
    <col min="14043" max="14043" width="19.28515625" style="17" customWidth="1"/>
    <col min="14044" max="14044" width="5.5703125" style="17" customWidth="1"/>
    <col min="14045" max="14048" width="4.85546875" style="17" customWidth="1"/>
    <col min="14049" max="14049" width="5.140625" style="17" customWidth="1"/>
    <col min="14050" max="14050" width="6.85546875" style="17" customWidth="1"/>
    <col min="14051" max="14053" width="4.42578125" style="17" customWidth="1"/>
    <col min="14054" max="14054" width="5.7109375" style="17" customWidth="1"/>
    <col min="14055" max="14055" width="5.5703125" style="17" customWidth="1"/>
    <col min="14056" max="14063" width="4.85546875" style="17" customWidth="1"/>
    <col min="14064" max="14064" width="21.42578125" style="17" customWidth="1"/>
    <col min="14065" max="14297" width="9.140625" style="17"/>
    <col min="14298" max="14298" width="5.7109375" style="17" customWidth="1"/>
    <col min="14299" max="14299" width="19.28515625" style="17" customWidth="1"/>
    <col min="14300" max="14300" width="5.5703125" style="17" customWidth="1"/>
    <col min="14301" max="14304" width="4.85546875" style="17" customWidth="1"/>
    <col min="14305" max="14305" width="5.140625" style="17" customWidth="1"/>
    <col min="14306" max="14306" width="6.85546875" style="17" customWidth="1"/>
    <col min="14307" max="14309" width="4.42578125" style="17" customWidth="1"/>
    <col min="14310" max="14310" width="5.7109375" style="17" customWidth="1"/>
    <col min="14311" max="14311" width="5.5703125" style="17" customWidth="1"/>
    <col min="14312" max="14319" width="4.85546875" style="17" customWidth="1"/>
    <col min="14320" max="14320" width="21.42578125" style="17" customWidth="1"/>
    <col min="14321" max="14553" width="9.140625" style="17"/>
    <col min="14554" max="14554" width="5.7109375" style="17" customWidth="1"/>
    <col min="14555" max="14555" width="19.28515625" style="17" customWidth="1"/>
    <col min="14556" max="14556" width="5.5703125" style="17" customWidth="1"/>
    <col min="14557" max="14560" width="4.85546875" style="17" customWidth="1"/>
    <col min="14561" max="14561" width="5.140625" style="17" customWidth="1"/>
    <col min="14562" max="14562" width="6.85546875" style="17" customWidth="1"/>
    <col min="14563" max="14565" width="4.42578125" style="17" customWidth="1"/>
    <col min="14566" max="14566" width="5.7109375" style="17" customWidth="1"/>
    <col min="14567" max="14567" width="5.5703125" style="17" customWidth="1"/>
    <col min="14568" max="14575" width="4.85546875" style="17" customWidth="1"/>
    <col min="14576" max="14576" width="21.42578125" style="17" customWidth="1"/>
    <col min="14577" max="14809" width="9.140625" style="17"/>
    <col min="14810" max="14810" width="5.7109375" style="17" customWidth="1"/>
    <col min="14811" max="14811" width="19.28515625" style="17" customWidth="1"/>
    <col min="14812" max="14812" width="5.5703125" style="17" customWidth="1"/>
    <col min="14813" max="14816" width="4.85546875" style="17" customWidth="1"/>
    <col min="14817" max="14817" width="5.140625" style="17" customWidth="1"/>
    <col min="14818" max="14818" width="6.85546875" style="17" customWidth="1"/>
    <col min="14819" max="14821" width="4.42578125" style="17" customWidth="1"/>
    <col min="14822" max="14822" width="5.7109375" style="17" customWidth="1"/>
    <col min="14823" max="14823" width="5.5703125" style="17" customWidth="1"/>
    <col min="14824" max="14831" width="4.85546875" style="17" customWidth="1"/>
    <col min="14832" max="14832" width="21.42578125" style="17" customWidth="1"/>
    <col min="14833" max="15065" width="9.140625" style="17"/>
    <col min="15066" max="15066" width="5.7109375" style="17" customWidth="1"/>
    <col min="15067" max="15067" width="19.28515625" style="17" customWidth="1"/>
    <col min="15068" max="15068" width="5.5703125" style="17" customWidth="1"/>
    <col min="15069" max="15072" width="4.85546875" style="17" customWidth="1"/>
    <col min="15073" max="15073" width="5.140625" style="17" customWidth="1"/>
    <col min="15074" max="15074" width="6.85546875" style="17" customWidth="1"/>
    <col min="15075" max="15077" width="4.42578125" style="17" customWidth="1"/>
    <col min="15078" max="15078" width="5.7109375" style="17" customWidth="1"/>
    <col min="15079" max="15079" width="5.5703125" style="17" customWidth="1"/>
    <col min="15080" max="15087" width="4.85546875" style="17" customWidth="1"/>
    <col min="15088" max="15088" width="21.42578125" style="17" customWidth="1"/>
    <col min="15089" max="15321" width="9.140625" style="17"/>
    <col min="15322" max="15322" width="5.7109375" style="17" customWidth="1"/>
    <col min="15323" max="15323" width="19.28515625" style="17" customWidth="1"/>
    <col min="15324" max="15324" width="5.5703125" style="17" customWidth="1"/>
    <col min="15325" max="15328" width="4.85546875" style="17" customWidth="1"/>
    <col min="15329" max="15329" width="5.140625" style="17" customWidth="1"/>
    <col min="15330" max="15330" width="6.85546875" style="17" customWidth="1"/>
    <col min="15331" max="15333" width="4.42578125" style="17" customWidth="1"/>
    <col min="15334" max="15334" width="5.7109375" style="17" customWidth="1"/>
    <col min="15335" max="15335" width="5.5703125" style="17" customWidth="1"/>
    <col min="15336" max="15343" width="4.85546875" style="17" customWidth="1"/>
    <col min="15344" max="15344" width="21.42578125" style="17" customWidth="1"/>
    <col min="15345" max="15577" width="9.140625" style="17"/>
    <col min="15578" max="15578" width="5.7109375" style="17" customWidth="1"/>
    <col min="15579" max="15579" width="19.28515625" style="17" customWidth="1"/>
    <col min="15580" max="15580" width="5.5703125" style="17" customWidth="1"/>
    <col min="15581" max="15584" width="4.85546875" style="17" customWidth="1"/>
    <col min="15585" max="15585" width="5.140625" style="17" customWidth="1"/>
    <col min="15586" max="15586" width="6.85546875" style="17" customWidth="1"/>
    <col min="15587" max="15589" width="4.42578125" style="17" customWidth="1"/>
    <col min="15590" max="15590" width="5.7109375" style="17" customWidth="1"/>
    <col min="15591" max="15591" width="5.5703125" style="17" customWidth="1"/>
    <col min="15592" max="15599" width="4.85546875" style="17" customWidth="1"/>
    <col min="15600" max="15600" width="21.42578125" style="17" customWidth="1"/>
    <col min="15601" max="15833" width="9.140625" style="17"/>
    <col min="15834" max="15834" width="5.7109375" style="17" customWidth="1"/>
    <col min="15835" max="15835" width="19.28515625" style="17" customWidth="1"/>
    <col min="15836" max="15836" width="5.5703125" style="17" customWidth="1"/>
    <col min="15837" max="15840" width="4.85546875" style="17" customWidth="1"/>
    <col min="15841" max="15841" width="5.140625" style="17" customWidth="1"/>
    <col min="15842" max="15842" width="6.85546875" style="17" customWidth="1"/>
    <col min="15843" max="15845" width="4.42578125" style="17" customWidth="1"/>
    <col min="15846" max="15846" width="5.7109375" style="17" customWidth="1"/>
    <col min="15847" max="15847" width="5.5703125" style="17" customWidth="1"/>
    <col min="15848" max="15855" width="4.85546875" style="17" customWidth="1"/>
    <col min="15856" max="15856" width="21.42578125" style="17" customWidth="1"/>
    <col min="15857" max="16089" width="9.140625" style="17"/>
    <col min="16090" max="16090" width="5.7109375" style="17" customWidth="1"/>
    <col min="16091" max="16091" width="19.28515625" style="17" customWidth="1"/>
    <col min="16092" max="16092" width="5.5703125" style="17" customWidth="1"/>
    <col min="16093" max="16096" width="4.85546875" style="17" customWidth="1"/>
    <col min="16097" max="16097" width="5.140625" style="17" customWidth="1"/>
    <col min="16098" max="16098" width="6.85546875" style="17" customWidth="1"/>
    <col min="16099" max="16101" width="4.42578125" style="17" customWidth="1"/>
    <col min="16102" max="16102" width="5.7109375" style="17" customWidth="1"/>
    <col min="16103" max="16103" width="5.5703125" style="17" customWidth="1"/>
    <col min="16104" max="16111" width="4.85546875" style="17" customWidth="1"/>
    <col min="16112" max="16112" width="21.42578125" style="17" customWidth="1"/>
    <col min="16113" max="16384" width="9.140625" style="17"/>
  </cols>
  <sheetData>
    <row r="1" spans="1:23" x14ac:dyDescent="0.25">
      <c r="A1" s="309" t="s">
        <v>30</v>
      </c>
      <c r="B1" s="309"/>
      <c r="C1" s="309"/>
      <c r="D1" s="309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</row>
    <row r="2" spans="1:23" x14ac:dyDescent="0.25">
      <c r="A2" s="310" t="s">
        <v>19</v>
      </c>
      <c r="B2" s="310"/>
      <c r="C2" s="310"/>
      <c r="D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23" t="s">
        <v>90</v>
      </c>
    </row>
    <row r="3" spans="1:23" ht="3.75" customHeight="1" x14ac:dyDescent="0.25"/>
    <row r="4" spans="1:23" ht="54.75" customHeight="1" x14ac:dyDescent="0.25">
      <c r="A4" s="311" t="s">
        <v>175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</row>
    <row r="5" spans="1:23" s="12" customFormat="1" ht="15.75" customHeight="1" x14ac:dyDescent="0.2">
      <c r="A5" s="313" t="s">
        <v>0</v>
      </c>
      <c r="B5" s="313" t="s">
        <v>25</v>
      </c>
      <c r="C5" s="316" t="s">
        <v>140</v>
      </c>
      <c r="D5" s="317"/>
      <c r="E5" s="317"/>
      <c r="F5" s="317"/>
      <c r="G5" s="317"/>
      <c r="H5" s="318"/>
      <c r="I5" s="313" t="s">
        <v>141</v>
      </c>
      <c r="J5" s="319" t="s">
        <v>142</v>
      </c>
      <c r="K5" s="320"/>
      <c r="L5" s="321"/>
      <c r="M5" s="330" t="s">
        <v>143</v>
      </c>
      <c r="N5" s="330"/>
      <c r="O5" s="330"/>
      <c r="P5" s="330"/>
      <c r="Q5" s="330"/>
      <c r="R5" s="330"/>
      <c r="S5" s="319" t="s">
        <v>144</v>
      </c>
      <c r="T5" s="320"/>
      <c r="U5" s="320"/>
      <c r="V5" s="321"/>
      <c r="W5" s="325" t="s">
        <v>32</v>
      </c>
    </row>
    <row r="6" spans="1:23" s="12" customFormat="1" ht="13.5" customHeight="1" x14ac:dyDescent="0.2">
      <c r="A6" s="314"/>
      <c r="B6" s="314"/>
      <c r="C6" s="328" t="s">
        <v>20</v>
      </c>
      <c r="D6" s="328" t="s">
        <v>33</v>
      </c>
      <c r="E6" s="328" t="s">
        <v>34</v>
      </c>
      <c r="F6" s="328" t="s">
        <v>35</v>
      </c>
      <c r="G6" s="328" t="s">
        <v>36</v>
      </c>
      <c r="H6" s="328" t="s">
        <v>145</v>
      </c>
      <c r="I6" s="314"/>
      <c r="J6" s="322"/>
      <c r="K6" s="323"/>
      <c r="L6" s="324"/>
      <c r="M6" s="328" t="s">
        <v>20</v>
      </c>
      <c r="N6" s="330" t="s">
        <v>21</v>
      </c>
      <c r="O6" s="330"/>
      <c r="P6" s="330"/>
      <c r="Q6" s="330"/>
      <c r="R6" s="330"/>
      <c r="S6" s="322"/>
      <c r="T6" s="323"/>
      <c r="U6" s="323"/>
      <c r="V6" s="324"/>
      <c r="W6" s="326"/>
    </row>
    <row r="7" spans="1:23" s="12" customFormat="1" ht="112.5" customHeight="1" x14ac:dyDescent="0.2">
      <c r="A7" s="315"/>
      <c r="B7" s="315"/>
      <c r="C7" s="329"/>
      <c r="D7" s="329"/>
      <c r="E7" s="329"/>
      <c r="F7" s="329"/>
      <c r="G7" s="329"/>
      <c r="H7" s="329"/>
      <c r="I7" s="315"/>
      <c r="J7" s="148" t="s">
        <v>37</v>
      </c>
      <c r="K7" s="149" t="s">
        <v>38</v>
      </c>
      <c r="L7" s="150" t="s">
        <v>39</v>
      </c>
      <c r="M7" s="329"/>
      <c r="N7" s="151" t="s">
        <v>48</v>
      </c>
      <c r="O7" s="152" t="s">
        <v>40</v>
      </c>
      <c r="P7" s="152" t="s">
        <v>41</v>
      </c>
      <c r="Q7" s="152" t="s">
        <v>42</v>
      </c>
      <c r="R7" s="152" t="s">
        <v>43</v>
      </c>
      <c r="S7" s="150" t="s">
        <v>20</v>
      </c>
      <c r="T7" s="150" t="s">
        <v>49</v>
      </c>
      <c r="U7" s="150" t="s">
        <v>44</v>
      </c>
      <c r="V7" s="150" t="s">
        <v>43</v>
      </c>
      <c r="W7" s="327"/>
    </row>
    <row r="8" spans="1:23" s="12" customFormat="1" ht="29.25" customHeight="1" x14ac:dyDescent="0.2">
      <c r="A8" s="153">
        <v>1</v>
      </c>
      <c r="B8" s="154" t="s">
        <v>6</v>
      </c>
      <c r="C8" s="155">
        <v>24</v>
      </c>
      <c r="D8" s="155">
        <v>14</v>
      </c>
      <c r="E8" s="155">
        <v>10</v>
      </c>
      <c r="F8" s="155">
        <v>23</v>
      </c>
      <c r="G8" s="155">
        <v>1</v>
      </c>
      <c r="H8" s="155">
        <v>0</v>
      </c>
      <c r="I8" s="156">
        <v>24</v>
      </c>
      <c r="J8" s="156">
        <f>K8+L8</f>
        <v>21</v>
      </c>
      <c r="K8" s="155">
        <v>21</v>
      </c>
      <c r="L8" s="155">
        <v>0</v>
      </c>
      <c r="M8" s="156">
        <f t="shared" ref="M8:M18" si="0">N8+O8+P8+Q8+R8</f>
        <v>30</v>
      </c>
      <c r="N8" s="155">
        <v>17</v>
      </c>
      <c r="O8" s="155">
        <v>4</v>
      </c>
      <c r="P8" s="155">
        <v>3</v>
      </c>
      <c r="Q8" s="155">
        <v>3</v>
      </c>
      <c r="R8" s="155">
        <v>3</v>
      </c>
      <c r="S8" s="155">
        <f>T8+U8+V8</f>
        <v>0</v>
      </c>
      <c r="T8" s="155">
        <v>0</v>
      </c>
      <c r="U8" s="155">
        <v>0</v>
      </c>
      <c r="V8" s="155">
        <v>0</v>
      </c>
      <c r="W8" s="154"/>
    </row>
    <row r="9" spans="1:23" s="13" customFormat="1" ht="18" customHeight="1" x14ac:dyDescent="0.25">
      <c r="A9" s="153">
        <v>2</v>
      </c>
      <c r="B9" s="157" t="s">
        <v>7</v>
      </c>
      <c r="C9" s="155">
        <v>19</v>
      </c>
      <c r="D9" s="155">
        <v>14</v>
      </c>
      <c r="E9" s="155">
        <v>5</v>
      </c>
      <c r="F9" s="155">
        <v>17</v>
      </c>
      <c r="G9" s="155">
        <v>2</v>
      </c>
      <c r="H9" s="155">
        <v>0</v>
      </c>
      <c r="I9" s="156">
        <v>19</v>
      </c>
      <c r="J9" s="156">
        <f>K9+L9</f>
        <v>23</v>
      </c>
      <c r="K9" s="155">
        <v>20</v>
      </c>
      <c r="L9" s="155">
        <v>3</v>
      </c>
      <c r="M9" s="156">
        <f t="shared" si="0"/>
        <v>25</v>
      </c>
      <c r="N9" s="155">
        <v>11</v>
      </c>
      <c r="O9" s="155">
        <v>3</v>
      </c>
      <c r="P9" s="155">
        <v>4</v>
      </c>
      <c r="Q9" s="155">
        <v>3</v>
      </c>
      <c r="R9" s="155">
        <v>4</v>
      </c>
      <c r="S9" s="155">
        <f>T9+U9+V9</f>
        <v>0</v>
      </c>
      <c r="T9" s="155">
        <v>0</v>
      </c>
      <c r="U9" s="155">
        <v>0</v>
      </c>
      <c r="V9" s="155">
        <v>0</v>
      </c>
      <c r="W9" s="153"/>
    </row>
    <row r="10" spans="1:23" s="13" customFormat="1" ht="18" customHeight="1" x14ac:dyDescent="0.25">
      <c r="A10" s="153">
        <v>3</v>
      </c>
      <c r="B10" s="154" t="s">
        <v>8</v>
      </c>
      <c r="C10" s="155">
        <v>33</v>
      </c>
      <c r="D10" s="155">
        <v>23</v>
      </c>
      <c r="E10" s="155">
        <v>10</v>
      </c>
      <c r="F10" s="155">
        <v>29</v>
      </c>
      <c r="G10" s="155">
        <v>4</v>
      </c>
      <c r="H10" s="155">
        <v>0</v>
      </c>
      <c r="I10" s="156">
        <v>33</v>
      </c>
      <c r="J10" s="156">
        <f>K10+L10</f>
        <v>34</v>
      </c>
      <c r="K10" s="155">
        <v>28</v>
      </c>
      <c r="L10" s="155">
        <v>6</v>
      </c>
      <c r="M10" s="156">
        <f t="shared" si="0"/>
        <v>35</v>
      </c>
      <c r="N10" s="155">
        <v>24</v>
      </c>
      <c r="O10" s="155">
        <v>2</v>
      </c>
      <c r="P10" s="155">
        <v>2</v>
      </c>
      <c r="Q10" s="155">
        <v>4</v>
      </c>
      <c r="R10" s="155">
        <v>3</v>
      </c>
      <c r="S10" s="155">
        <f>T10+U10+V10</f>
        <v>3</v>
      </c>
      <c r="T10" s="155">
        <v>1</v>
      </c>
      <c r="U10" s="155">
        <v>1</v>
      </c>
      <c r="V10" s="155">
        <v>1</v>
      </c>
      <c r="W10" s="154"/>
    </row>
    <row r="11" spans="1:23" s="13" customFormat="1" ht="18" customHeight="1" x14ac:dyDescent="0.25">
      <c r="A11" s="153">
        <v>4</v>
      </c>
      <c r="B11" s="158" t="s">
        <v>71</v>
      </c>
      <c r="C11" s="155">
        <v>11</v>
      </c>
      <c r="D11" s="155">
        <v>8</v>
      </c>
      <c r="E11" s="155">
        <v>3</v>
      </c>
      <c r="F11" s="155">
        <v>11</v>
      </c>
      <c r="G11" s="155">
        <v>0</v>
      </c>
      <c r="H11" s="155">
        <v>0</v>
      </c>
      <c r="I11" s="156">
        <v>11</v>
      </c>
      <c r="J11" s="156">
        <f>K11+L11</f>
        <v>11</v>
      </c>
      <c r="K11" s="155">
        <v>11</v>
      </c>
      <c r="L11" s="155">
        <v>0</v>
      </c>
      <c r="M11" s="156">
        <f t="shared" si="0"/>
        <v>11</v>
      </c>
      <c r="N11" s="155">
        <v>7</v>
      </c>
      <c r="O11" s="155">
        <v>3</v>
      </c>
      <c r="P11" s="155">
        <v>1</v>
      </c>
      <c r="Q11" s="155">
        <v>0</v>
      </c>
      <c r="R11" s="155">
        <v>0</v>
      </c>
      <c r="S11" s="155">
        <v>0</v>
      </c>
      <c r="T11" s="155">
        <v>0</v>
      </c>
      <c r="U11" s="155">
        <v>1</v>
      </c>
      <c r="V11" s="155">
        <v>1</v>
      </c>
      <c r="W11" s="159"/>
    </row>
    <row r="12" spans="1:23" s="13" customFormat="1" ht="18" customHeight="1" x14ac:dyDescent="0.25">
      <c r="A12" s="153">
        <v>5</v>
      </c>
      <c r="B12" s="154" t="s">
        <v>10</v>
      </c>
      <c r="C12" s="155">
        <v>17</v>
      </c>
      <c r="D12" s="155">
        <v>11</v>
      </c>
      <c r="E12" s="155">
        <v>6</v>
      </c>
      <c r="F12" s="155">
        <v>16</v>
      </c>
      <c r="G12" s="155">
        <v>1</v>
      </c>
      <c r="H12" s="155">
        <v>0</v>
      </c>
      <c r="I12" s="156">
        <v>17</v>
      </c>
      <c r="J12" s="156">
        <v>21</v>
      </c>
      <c r="K12" s="155">
        <v>17</v>
      </c>
      <c r="L12" s="155">
        <v>4</v>
      </c>
      <c r="M12" s="156">
        <v>19</v>
      </c>
      <c r="N12" s="155">
        <v>12</v>
      </c>
      <c r="O12" s="155">
        <v>2</v>
      </c>
      <c r="P12" s="155">
        <v>4</v>
      </c>
      <c r="Q12" s="155">
        <v>1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4"/>
    </row>
    <row r="13" spans="1:23" s="13" customFormat="1" ht="18" customHeight="1" x14ac:dyDescent="0.25">
      <c r="A13" s="153">
        <v>6</v>
      </c>
      <c r="B13" s="154" t="s">
        <v>11</v>
      </c>
      <c r="C13" s="155">
        <v>26</v>
      </c>
      <c r="D13" s="155">
        <v>12</v>
      </c>
      <c r="E13" s="155">
        <v>14</v>
      </c>
      <c r="F13" s="155">
        <v>24</v>
      </c>
      <c r="G13" s="155">
        <v>1</v>
      </c>
      <c r="H13" s="155">
        <v>1</v>
      </c>
      <c r="I13" s="156">
        <v>26</v>
      </c>
      <c r="J13" s="156">
        <v>30</v>
      </c>
      <c r="K13" s="155">
        <v>21</v>
      </c>
      <c r="L13" s="155">
        <v>10</v>
      </c>
      <c r="M13" s="156">
        <f t="shared" si="0"/>
        <v>21</v>
      </c>
      <c r="N13" s="155">
        <v>11</v>
      </c>
      <c r="O13" s="155">
        <v>5</v>
      </c>
      <c r="P13" s="155">
        <v>3</v>
      </c>
      <c r="Q13" s="155">
        <v>1</v>
      </c>
      <c r="R13" s="155">
        <v>1</v>
      </c>
      <c r="S13" s="155">
        <v>10</v>
      </c>
      <c r="T13" s="155">
        <v>0</v>
      </c>
      <c r="U13" s="155">
        <v>0</v>
      </c>
      <c r="V13" s="155">
        <v>10</v>
      </c>
      <c r="W13" s="154"/>
    </row>
    <row r="14" spans="1:23" s="13" customFormat="1" ht="18" customHeight="1" x14ac:dyDescent="0.25">
      <c r="A14" s="153">
        <v>7</v>
      </c>
      <c r="B14" s="154" t="s">
        <v>72</v>
      </c>
      <c r="C14" s="155">
        <v>11</v>
      </c>
      <c r="D14" s="155">
        <v>7</v>
      </c>
      <c r="E14" s="155">
        <v>4</v>
      </c>
      <c r="F14" s="155">
        <v>10</v>
      </c>
      <c r="G14" s="155">
        <v>1</v>
      </c>
      <c r="H14" s="155">
        <v>0</v>
      </c>
      <c r="I14" s="156">
        <v>11</v>
      </c>
      <c r="J14" s="156">
        <f t="shared" ref="J14:J20" si="1">K14+L14</f>
        <v>11</v>
      </c>
      <c r="K14" s="155">
        <v>10</v>
      </c>
      <c r="L14" s="155">
        <v>1</v>
      </c>
      <c r="M14" s="156">
        <f t="shared" si="0"/>
        <v>9</v>
      </c>
      <c r="N14" s="155">
        <v>7</v>
      </c>
      <c r="O14" s="155">
        <v>0</v>
      </c>
      <c r="P14" s="155">
        <v>2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9"/>
    </row>
    <row r="15" spans="1:23" s="13" customFormat="1" ht="18" customHeight="1" x14ac:dyDescent="0.25">
      <c r="A15" s="153">
        <v>8</v>
      </c>
      <c r="B15" s="154" t="s">
        <v>13</v>
      </c>
      <c r="C15" s="155">
        <v>44</v>
      </c>
      <c r="D15" s="155">
        <v>20</v>
      </c>
      <c r="E15" s="155">
        <v>24</v>
      </c>
      <c r="F15" s="155">
        <v>41</v>
      </c>
      <c r="G15" s="155">
        <v>3</v>
      </c>
      <c r="H15" s="155">
        <v>0</v>
      </c>
      <c r="I15" s="156">
        <v>44</v>
      </c>
      <c r="J15" s="156">
        <f t="shared" si="1"/>
        <v>36</v>
      </c>
      <c r="K15" s="155">
        <v>31</v>
      </c>
      <c r="L15" s="155">
        <v>5</v>
      </c>
      <c r="M15" s="156">
        <f t="shared" si="0"/>
        <v>64</v>
      </c>
      <c r="N15" s="155">
        <v>18</v>
      </c>
      <c r="O15" s="155">
        <v>7</v>
      </c>
      <c r="P15" s="155">
        <v>6</v>
      </c>
      <c r="Q15" s="155">
        <v>7</v>
      </c>
      <c r="R15" s="155">
        <v>26</v>
      </c>
      <c r="S15" s="155">
        <f>T15+U15+V15</f>
        <v>1</v>
      </c>
      <c r="T15" s="155">
        <v>1</v>
      </c>
      <c r="U15" s="155">
        <v>0</v>
      </c>
      <c r="V15" s="155">
        <v>0</v>
      </c>
      <c r="W15" s="154"/>
    </row>
    <row r="16" spans="1:23" s="13" customFormat="1" ht="18" customHeight="1" x14ac:dyDescent="0.25">
      <c r="A16" s="153">
        <v>9</v>
      </c>
      <c r="B16" s="154" t="s">
        <v>73</v>
      </c>
      <c r="C16" s="155">
        <v>9</v>
      </c>
      <c r="D16" s="155">
        <v>2</v>
      </c>
      <c r="E16" s="155">
        <v>7</v>
      </c>
      <c r="F16" s="155">
        <v>9</v>
      </c>
      <c r="G16" s="155">
        <v>0</v>
      </c>
      <c r="H16" s="155">
        <v>0</v>
      </c>
      <c r="I16" s="156">
        <v>9</v>
      </c>
      <c r="J16" s="156">
        <f t="shared" si="1"/>
        <v>14</v>
      </c>
      <c r="K16" s="155">
        <v>13</v>
      </c>
      <c r="L16" s="155">
        <v>1</v>
      </c>
      <c r="M16" s="156">
        <f t="shared" si="0"/>
        <v>12</v>
      </c>
      <c r="N16" s="155">
        <v>4</v>
      </c>
      <c r="O16" s="155">
        <v>1</v>
      </c>
      <c r="P16" s="155">
        <v>2</v>
      </c>
      <c r="Q16" s="155">
        <v>1</v>
      </c>
      <c r="R16" s="155">
        <v>4</v>
      </c>
      <c r="S16" s="155">
        <f>T16+U16+V16</f>
        <v>0</v>
      </c>
      <c r="T16" s="155">
        <v>0</v>
      </c>
      <c r="U16" s="155">
        <v>0</v>
      </c>
      <c r="V16" s="155">
        <v>0</v>
      </c>
      <c r="W16" s="154"/>
    </row>
    <row r="17" spans="1:23" s="13" customFormat="1" ht="18" customHeight="1" x14ac:dyDescent="0.25">
      <c r="A17" s="153">
        <v>10</v>
      </c>
      <c r="B17" s="154" t="s">
        <v>15</v>
      </c>
      <c r="C17" s="155">
        <v>33</v>
      </c>
      <c r="D17" s="155">
        <v>16</v>
      </c>
      <c r="E17" s="155">
        <v>17</v>
      </c>
      <c r="F17" s="155">
        <v>30</v>
      </c>
      <c r="G17" s="155">
        <v>3</v>
      </c>
      <c r="H17" s="155">
        <v>0</v>
      </c>
      <c r="I17" s="156">
        <v>33</v>
      </c>
      <c r="J17" s="156">
        <f t="shared" si="1"/>
        <v>40</v>
      </c>
      <c r="K17" s="155">
        <v>32</v>
      </c>
      <c r="L17" s="155">
        <v>8</v>
      </c>
      <c r="M17" s="156">
        <f t="shared" si="0"/>
        <v>37</v>
      </c>
      <c r="N17" s="155">
        <v>21</v>
      </c>
      <c r="O17" s="155">
        <v>5</v>
      </c>
      <c r="P17" s="155">
        <v>1</v>
      </c>
      <c r="Q17" s="155">
        <v>4</v>
      </c>
      <c r="R17" s="155">
        <v>6</v>
      </c>
      <c r="S17" s="155">
        <f>T17+U17+V17</f>
        <v>2</v>
      </c>
      <c r="T17" s="155">
        <v>1</v>
      </c>
      <c r="U17" s="155">
        <v>0</v>
      </c>
      <c r="V17" s="155">
        <v>1</v>
      </c>
      <c r="W17" s="154"/>
    </row>
    <row r="18" spans="1:23" s="13" customFormat="1" ht="18" customHeight="1" x14ac:dyDescent="0.25">
      <c r="A18" s="153">
        <v>11</v>
      </c>
      <c r="B18" s="154" t="s">
        <v>16</v>
      </c>
      <c r="C18" s="155">
        <v>4</v>
      </c>
      <c r="D18" s="155">
        <v>3</v>
      </c>
      <c r="E18" s="155">
        <v>1</v>
      </c>
      <c r="F18" s="155">
        <v>2</v>
      </c>
      <c r="G18" s="155">
        <v>2</v>
      </c>
      <c r="H18" s="155">
        <v>0</v>
      </c>
      <c r="I18" s="156">
        <v>4</v>
      </c>
      <c r="J18" s="156">
        <f t="shared" si="1"/>
        <v>5</v>
      </c>
      <c r="K18" s="155">
        <v>5</v>
      </c>
      <c r="L18" s="155">
        <v>0</v>
      </c>
      <c r="M18" s="156">
        <f t="shared" si="0"/>
        <v>5</v>
      </c>
      <c r="N18" s="155">
        <v>2</v>
      </c>
      <c r="O18" s="155">
        <v>1</v>
      </c>
      <c r="P18" s="155">
        <v>2</v>
      </c>
      <c r="Q18" s="155">
        <v>0</v>
      </c>
      <c r="R18" s="155">
        <v>0</v>
      </c>
      <c r="S18" s="155">
        <f>T18+U18+V18</f>
        <v>1</v>
      </c>
      <c r="T18" s="155">
        <v>1</v>
      </c>
      <c r="U18" s="155">
        <v>0</v>
      </c>
      <c r="V18" s="155">
        <v>0</v>
      </c>
      <c r="W18" s="216" t="s">
        <v>147</v>
      </c>
    </row>
    <row r="19" spans="1:23" s="13" customFormat="1" ht="18" customHeight="1" x14ac:dyDescent="0.25">
      <c r="A19" s="153">
        <v>12</v>
      </c>
      <c r="B19" s="154" t="s">
        <v>17</v>
      </c>
      <c r="C19" s="155">
        <v>5</v>
      </c>
      <c r="D19" s="155">
        <v>3</v>
      </c>
      <c r="E19" s="155">
        <v>2</v>
      </c>
      <c r="F19" s="155">
        <v>5</v>
      </c>
      <c r="G19" s="155">
        <v>0</v>
      </c>
      <c r="H19" s="155">
        <v>0</v>
      </c>
      <c r="I19" s="156">
        <v>5</v>
      </c>
      <c r="J19" s="156">
        <f t="shared" si="1"/>
        <v>7</v>
      </c>
      <c r="K19" s="155">
        <v>7</v>
      </c>
      <c r="L19" s="155">
        <v>0</v>
      </c>
      <c r="M19" s="156">
        <f>N19+O19+P19+Q19+R19</f>
        <v>6</v>
      </c>
      <c r="N19" s="155">
        <v>3</v>
      </c>
      <c r="O19" s="155">
        <v>1</v>
      </c>
      <c r="P19" s="155">
        <v>2</v>
      </c>
      <c r="Q19" s="155">
        <v>0</v>
      </c>
      <c r="R19" s="155">
        <v>0</v>
      </c>
      <c r="S19" s="155">
        <f>T19+U19+V19</f>
        <v>0</v>
      </c>
      <c r="T19" s="155">
        <v>0</v>
      </c>
      <c r="U19" s="155">
        <v>0</v>
      </c>
      <c r="V19" s="155">
        <v>0</v>
      </c>
      <c r="W19" s="154"/>
    </row>
    <row r="20" spans="1:23" s="13" customFormat="1" ht="18" customHeight="1" x14ac:dyDescent="0.25">
      <c r="A20" s="153">
        <v>13</v>
      </c>
      <c r="B20" s="154" t="s">
        <v>74</v>
      </c>
      <c r="C20" s="155">
        <v>5</v>
      </c>
      <c r="D20" s="155">
        <v>5</v>
      </c>
      <c r="E20" s="155">
        <v>0</v>
      </c>
      <c r="F20" s="155">
        <v>5</v>
      </c>
      <c r="G20" s="155">
        <v>0</v>
      </c>
      <c r="H20" s="155">
        <v>0</v>
      </c>
      <c r="I20" s="156">
        <v>5</v>
      </c>
      <c r="J20" s="156">
        <f t="shared" si="1"/>
        <v>10</v>
      </c>
      <c r="K20" s="155">
        <v>9</v>
      </c>
      <c r="L20" s="155">
        <v>1</v>
      </c>
      <c r="M20" s="156">
        <f>N20+O20+P20+Q20+R20</f>
        <v>9</v>
      </c>
      <c r="N20" s="155">
        <v>4</v>
      </c>
      <c r="O20" s="155">
        <v>1</v>
      </c>
      <c r="P20" s="155">
        <v>2</v>
      </c>
      <c r="Q20" s="155">
        <v>0</v>
      </c>
      <c r="R20" s="155">
        <v>2</v>
      </c>
      <c r="S20" s="155">
        <v>0</v>
      </c>
      <c r="T20" s="155">
        <v>0</v>
      </c>
      <c r="U20" s="155">
        <v>0</v>
      </c>
      <c r="V20" s="155">
        <v>0</v>
      </c>
      <c r="W20" s="154"/>
    </row>
    <row r="21" spans="1:23" s="13" customFormat="1" ht="18" customHeight="1" x14ac:dyDescent="0.25">
      <c r="A21" s="307" t="s">
        <v>168</v>
      </c>
      <c r="B21" s="308"/>
      <c r="C21" s="156">
        <f>SUM(C8:C20)</f>
        <v>241</v>
      </c>
      <c r="D21" s="156">
        <f t="shared" ref="D21:V21" si="2">SUM(D8:D20)</f>
        <v>138</v>
      </c>
      <c r="E21" s="156">
        <f t="shared" si="2"/>
        <v>103</v>
      </c>
      <c r="F21" s="156">
        <f t="shared" si="2"/>
        <v>222</v>
      </c>
      <c r="G21" s="156">
        <f t="shared" si="2"/>
        <v>18</v>
      </c>
      <c r="H21" s="156">
        <f t="shared" si="2"/>
        <v>1</v>
      </c>
      <c r="I21" s="156">
        <f t="shared" si="2"/>
        <v>241</v>
      </c>
      <c r="J21" s="156">
        <f t="shared" si="2"/>
        <v>263</v>
      </c>
      <c r="K21" s="156">
        <f t="shared" si="2"/>
        <v>225</v>
      </c>
      <c r="L21" s="156">
        <f t="shared" si="2"/>
        <v>39</v>
      </c>
      <c r="M21" s="156">
        <f t="shared" si="2"/>
        <v>283</v>
      </c>
      <c r="N21" s="156">
        <f t="shared" si="2"/>
        <v>141</v>
      </c>
      <c r="O21" s="156">
        <f t="shared" si="2"/>
        <v>35</v>
      </c>
      <c r="P21" s="156">
        <f t="shared" si="2"/>
        <v>34</v>
      </c>
      <c r="Q21" s="156">
        <f t="shared" si="2"/>
        <v>24</v>
      </c>
      <c r="R21" s="156">
        <f t="shared" si="2"/>
        <v>49</v>
      </c>
      <c r="S21" s="156">
        <f t="shared" si="2"/>
        <v>17</v>
      </c>
      <c r="T21" s="156">
        <f t="shared" si="2"/>
        <v>4</v>
      </c>
      <c r="U21" s="156">
        <f t="shared" si="2"/>
        <v>2</v>
      </c>
      <c r="V21" s="156">
        <f t="shared" si="2"/>
        <v>13</v>
      </c>
      <c r="W21" s="154"/>
    </row>
    <row r="22" spans="1:23" ht="19.5" customHeight="1" x14ac:dyDescent="0.25">
      <c r="A22" s="331" t="s">
        <v>169</v>
      </c>
      <c r="B22" s="332"/>
      <c r="C22" s="160">
        <v>246</v>
      </c>
      <c r="D22" s="160">
        <v>109</v>
      </c>
      <c r="E22" s="160">
        <v>137</v>
      </c>
      <c r="F22" s="160">
        <v>231</v>
      </c>
      <c r="G22" s="160">
        <v>15</v>
      </c>
      <c r="H22" s="160">
        <v>0</v>
      </c>
      <c r="I22" s="160">
        <v>245</v>
      </c>
      <c r="J22" s="156">
        <v>229</v>
      </c>
      <c r="K22" s="160">
        <v>182</v>
      </c>
      <c r="L22" s="160">
        <v>47</v>
      </c>
      <c r="M22" s="160">
        <v>271</v>
      </c>
      <c r="N22" s="160">
        <v>138</v>
      </c>
      <c r="O22" s="160">
        <v>26</v>
      </c>
      <c r="P22" s="160">
        <v>32</v>
      </c>
      <c r="Q22" s="160">
        <v>20</v>
      </c>
      <c r="R22" s="160">
        <v>55</v>
      </c>
      <c r="S22" s="160">
        <v>23</v>
      </c>
      <c r="T22" s="160">
        <v>4</v>
      </c>
      <c r="U22" s="160">
        <v>5</v>
      </c>
      <c r="V22" s="160">
        <v>14</v>
      </c>
      <c r="W22" s="217" t="s">
        <v>146</v>
      </c>
    </row>
    <row r="23" spans="1:23" ht="34.5" customHeight="1" x14ac:dyDescent="0.25">
      <c r="A23" s="307" t="s">
        <v>170</v>
      </c>
      <c r="B23" s="333"/>
      <c r="C23" s="156">
        <f>C21-C22</f>
        <v>-5</v>
      </c>
      <c r="D23" s="156">
        <f t="shared" ref="D23:V23" si="3">D21-D22</f>
        <v>29</v>
      </c>
      <c r="E23" s="156">
        <f t="shared" si="3"/>
        <v>-34</v>
      </c>
      <c r="F23" s="156">
        <f t="shared" si="3"/>
        <v>-9</v>
      </c>
      <c r="G23" s="156">
        <f t="shared" si="3"/>
        <v>3</v>
      </c>
      <c r="H23" s="156">
        <f t="shared" si="3"/>
        <v>1</v>
      </c>
      <c r="I23" s="156">
        <f t="shared" si="3"/>
        <v>-4</v>
      </c>
      <c r="J23" s="156">
        <f t="shared" si="3"/>
        <v>34</v>
      </c>
      <c r="K23" s="156">
        <f t="shared" si="3"/>
        <v>43</v>
      </c>
      <c r="L23" s="156">
        <f t="shared" si="3"/>
        <v>-8</v>
      </c>
      <c r="M23" s="156">
        <f t="shared" si="3"/>
        <v>12</v>
      </c>
      <c r="N23" s="156">
        <f t="shared" si="3"/>
        <v>3</v>
      </c>
      <c r="O23" s="156">
        <f t="shared" si="3"/>
        <v>9</v>
      </c>
      <c r="P23" s="156">
        <f t="shared" si="3"/>
        <v>2</v>
      </c>
      <c r="Q23" s="156">
        <f t="shared" si="3"/>
        <v>4</v>
      </c>
      <c r="R23" s="156">
        <f t="shared" si="3"/>
        <v>-6</v>
      </c>
      <c r="S23" s="156">
        <f t="shared" si="3"/>
        <v>-6</v>
      </c>
      <c r="T23" s="156">
        <f t="shared" si="3"/>
        <v>0</v>
      </c>
      <c r="U23" s="156">
        <f t="shared" si="3"/>
        <v>-3</v>
      </c>
      <c r="V23" s="156">
        <f t="shared" si="3"/>
        <v>-1</v>
      </c>
      <c r="W23" s="218"/>
    </row>
    <row r="24" spans="1:23" x14ac:dyDescent="0.25">
      <c r="A24" s="309"/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</row>
    <row r="25" spans="1:23" ht="17.2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3" s="16" customFormat="1" ht="21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64"/>
    </row>
    <row r="27" spans="1:23" ht="21.75" customHeight="1" x14ac:dyDescent="0.25">
      <c r="A27" s="334"/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</row>
    <row r="28" spans="1:23" x14ac:dyDescent="0.25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</row>
    <row r="29" spans="1:23" x14ac:dyDescent="0.25">
      <c r="A29" s="334"/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</row>
    <row r="30" spans="1:23" x14ac:dyDescent="0.25">
      <c r="A30" s="334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</row>
    <row r="31" spans="1:23" x14ac:dyDescent="0.25">
      <c r="A31" s="334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</row>
    <row r="32" spans="1:23" x14ac:dyDescent="0.25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</row>
    <row r="35" spans="1:23" x14ac:dyDescent="0.25">
      <c r="A35" s="334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</row>
  </sheetData>
  <mergeCells count="32">
    <mergeCell ref="M5:R5"/>
    <mergeCell ref="A22:B22"/>
    <mergeCell ref="A23:B23"/>
    <mergeCell ref="A35:W35"/>
    <mergeCell ref="A24:W24"/>
    <mergeCell ref="A27:W27"/>
    <mergeCell ref="A28:W28"/>
    <mergeCell ref="A29:W29"/>
    <mergeCell ref="A30:W30"/>
    <mergeCell ref="A31:W31"/>
    <mergeCell ref="A32:W32"/>
    <mergeCell ref="F6:F7"/>
    <mergeCell ref="G6:G7"/>
    <mergeCell ref="H6:H7"/>
    <mergeCell ref="M6:M7"/>
    <mergeCell ref="N6:R6"/>
    <mergeCell ref="A21:B21"/>
    <mergeCell ref="A1:D1"/>
    <mergeCell ref="K1:V1"/>
    <mergeCell ref="A2:D2"/>
    <mergeCell ref="K2:V2"/>
    <mergeCell ref="A4:W4"/>
    <mergeCell ref="A5:A7"/>
    <mergeCell ref="B5:B7"/>
    <mergeCell ref="C5:H5"/>
    <mergeCell ref="I5:I7"/>
    <mergeCell ref="J5:L6"/>
    <mergeCell ref="S5:V6"/>
    <mergeCell ref="W5:W7"/>
    <mergeCell ref="C6:C7"/>
    <mergeCell ref="D6:D7"/>
    <mergeCell ref="E6:E7"/>
  </mergeCells>
  <pageMargins left="0.2" right="0.25" top="0.35" bottom="0.2" header="0.38" footer="0.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R4" sqref="R4:S4"/>
    </sheetView>
  </sheetViews>
  <sheetFormatPr defaultRowHeight="15" x14ac:dyDescent="0.25"/>
  <cols>
    <col min="1" max="1" width="5" customWidth="1"/>
    <col min="2" max="2" width="13.42578125" customWidth="1"/>
    <col min="3" max="3" width="6.85546875" customWidth="1"/>
    <col min="4" max="4" width="6.85546875" style="189" customWidth="1"/>
    <col min="5" max="19" width="6.85546875" customWidth="1"/>
  </cols>
  <sheetData>
    <row r="2" spans="1:19" ht="15.75" x14ac:dyDescent="0.25">
      <c r="A2" s="225" t="s">
        <v>30</v>
      </c>
      <c r="B2" s="225"/>
      <c r="C2" s="225"/>
      <c r="D2" s="225"/>
      <c r="E2" s="225"/>
      <c r="F2" s="1"/>
      <c r="G2" s="1"/>
      <c r="H2" s="1"/>
      <c r="I2" s="1"/>
      <c r="J2" s="1"/>
      <c r="K2" s="1"/>
      <c r="M2" s="340"/>
      <c r="N2" s="340"/>
    </row>
    <row r="3" spans="1:19" ht="15.75" x14ac:dyDescent="0.25">
      <c r="A3" s="226" t="s">
        <v>19</v>
      </c>
      <c r="B3" s="226"/>
      <c r="C3" s="226"/>
      <c r="D3" s="226"/>
      <c r="E3" s="226"/>
      <c r="F3" s="1"/>
      <c r="G3" s="1"/>
      <c r="H3" s="1"/>
      <c r="I3" s="1"/>
      <c r="J3" s="1"/>
      <c r="K3" s="1"/>
      <c r="L3" s="1"/>
      <c r="M3" s="1"/>
      <c r="N3" s="1"/>
    </row>
    <row r="4" spans="1:19" ht="15.75" x14ac:dyDescent="0.25">
      <c r="A4" s="105"/>
      <c r="B4" s="105"/>
      <c r="C4" s="175"/>
      <c r="D4" s="181"/>
      <c r="E4" s="341"/>
      <c r="F4" s="341"/>
      <c r="G4" s="341"/>
      <c r="H4" s="341"/>
      <c r="I4" s="341"/>
      <c r="J4" s="341"/>
      <c r="K4" s="341"/>
      <c r="L4" s="341"/>
      <c r="M4" s="341"/>
      <c r="N4" s="341"/>
      <c r="R4" s="235" t="s">
        <v>70</v>
      </c>
      <c r="S4" s="235"/>
    </row>
    <row r="5" spans="1:19" ht="18.75" x14ac:dyDescent="0.3">
      <c r="A5" s="274" t="s">
        <v>118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</row>
    <row r="6" spans="1:19" ht="15.75" x14ac:dyDescent="0.25">
      <c r="A6" s="271" t="s">
        <v>173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</row>
    <row r="7" spans="1:19" ht="24" customHeight="1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</row>
    <row r="8" spans="1:19" ht="47.25" customHeight="1" x14ac:dyDescent="0.25">
      <c r="A8" s="342" t="s">
        <v>0</v>
      </c>
      <c r="B8" s="342" t="s">
        <v>25</v>
      </c>
      <c r="C8" s="342" t="s">
        <v>93</v>
      </c>
      <c r="D8" s="345" t="s">
        <v>105</v>
      </c>
      <c r="E8" s="348" t="s">
        <v>157</v>
      </c>
      <c r="F8" s="349"/>
      <c r="G8" s="350"/>
      <c r="H8" s="348" t="s">
        <v>109</v>
      </c>
      <c r="I8" s="349"/>
      <c r="J8" s="350"/>
      <c r="K8" s="348" t="s">
        <v>158</v>
      </c>
      <c r="L8" s="349"/>
      <c r="M8" s="350"/>
      <c r="N8" s="348" t="s">
        <v>148</v>
      </c>
      <c r="O8" s="349"/>
      <c r="P8" s="350"/>
      <c r="Q8" s="236" t="s">
        <v>112</v>
      </c>
      <c r="R8" s="251"/>
      <c r="S8" s="237"/>
    </row>
    <row r="9" spans="1:19" ht="52.5" hidden="1" customHeight="1" x14ac:dyDescent="0.25">
      <c r="A9" s="343"/>
      <c r="B9" s="343"/>
      <c r="C9" s="343"/>
      <c r="D9" s="346"/>
      <c r="E9" s="338" t="s">
        <v>106</v>
      </c>
      <c r="F9" s="338"/>
      <c r="G9" s="338"/>
      <c r="H9" s="338" t="s">
        <v>109</v>
      </c>
      <c r="I9" s="338"/>
      <c r="J9" s="338"/>
      <c r="K9" s="338" t="s">
        <v>111</v>
      </c>
      <c r="L9" s="338"/>
      <c r="M9" s="338"/>
      <c r="N9" s="338" t="s">
        <v>148</v>
      </c>
      <c r="O9" s="338"/>
      <c r="P9" s="338"/>
      <c r="Q9" s="338" t="s">
        <v>112</v>
      </c>
      <c r="R9" s="338"/>
      <c r="S9" s="338"/>
    </row>
    <row r="10" spans="1:19" ht="33.75" customHeight="1" x14ac:dyDescent="0.25">
      <c r="A10" s="343"/>
      <c r="B10" s="343"/>
      <c r="C10" s="343"/>
      <c r="D10" s="346"/>
      <c r="E10" s="339" t="s">
        <v>110</v>
      </c>
      <c r="F10" s="336" t="s">
        <v>52</v>
      </c>
      <c r="G10" s="337"/>
      <c r="H10" s="339" t="s">
        <v>110</v>
      </c>
      <c r="I10" s="336" t="s">
        <v>52</v>
      </c>
      <c r="J10" s="337"/>
      <c r="K10" s="339" t="s">
        <v>150</v>
      </c>
      <c r="L10" s="336" t="s">
        <v>151</v>
      </c>
      <c r="M10" s="337"/>
      <c r="N10" s="339" t="s">
        <v>110</v>
      </c>
      <c r="O10" s="336" t="s">
        <v>52</v>
      </c>
      <c r="P10" s="337"/>
      <c r="Q10" s="339" t="s">
        <v>113</v>
      </c>
      <c r="R10" s="336" t="s">
        <v>52</v>
      </c>
      <c r="S10" s="337"/>
    </row>
    <row r="11" spans="1:19" ht="81.75" customHeight="1" x14ac:dyDescent="0.25">
      <c r="A11" s="344"/>
      <c r="B11" s="344"/>
      <c r="C11" s="344"/>
      <c r="D11" s="347"/>
      <c r="E11" s="339"/>
      <c r="F11" s="124" t="s">
        <v>107</v>
      </c>
      <c r="G11" s="184" t="s">
        <v>108</v>
      </c>
      <c r="H11" s="339"/>
      <c r="I11" s="124" t="s">
        <v>107</v>
      </c>
      <c r="J11" s="184" t="s">
        <v>108</v>
      </c>
      <c r="K11" s="339"/>
      <c r="L11" s="183" t="s">
        <v>107</v>
      </c>
      <c r="M11" s="188" t="s">
        <v>159</v>
      </c>
      <c r="N11" s="339"/>
      <c r="O11" s="124" t="s">
        <v>107</v>
      </c>
      <c r="P11" s="184" t="s">
        <v>108</v>
      </c>
      <c r="Q11" s="339"/>
      <c r="R11" s="124" t="s">
        <v>107</v>
      </c>
      <c r="S11" s="184" t="s">
        <v>108</v>
      </c>
    </row>
    <row r="12" spans="1:19" ht="19.5" customHeight="1" x14ac:dyDescent="0.25">
      <c r="A12" s="180"/>
      <c r="B12" s="56" t="s">
        <v>24</v>
      </c>
      <c r="C12" s="171">
        <f>SUM(C13:C25)</f>
        <v>262</v>
      </c>
      <c r="D12" s="171">
        <f t="shared" ref="D12:F12" si="0">SUM(D13:D25)</f>
        <v>64</v>
      </c>
      <c r="E12" s="131">
        <f t="shared" si="0"/>
        <v>16</v>
      </c>
      <c r="F12" s="187">
        <f t="shared" si="0"/>
        <v>2</v>
      </c>
      <c r="G12" s="166">
        <f>F12/E12*100</f>
        <v>12.5</v>
      </c>
      <c r="H12" s="164">
        <f>SUM(H13:H25)</f>
        <v>57</v>
      </c>
      <c r="I12" s="164">
        <f>SUM(I13:I25)</f>
        <v>3</v>
      </c>
      <c r="J12" s="166">
        <f>I12/H12*100</f>
        <v>5.2631578947368416</v>
      </c>
      <c r="K12" s="164">
        <f>SUM(K13:K25)</f>
        <v>64</v>
      </c>
      <c r="L12" s="164">
        <f>SUM(L13:L25)</f>
        <v>43</v>
      </c>
      <c r="M12" s="168">
        <f>L12/K12*100</f>
        <v>67.1875</v>
      </c>
      <c r="N12" s="182">
        <f>SUM(N13:N25)</f>
        <v>64</v>
      </c>
      <c r="O12" s="186">
        <f>SUM(O13:O25)</f>
        <v>15</v>
      </c>
      <c r="P12" s="166">
        <f>O12/N12*100</f>
        <v>23.4375</v>
      </c>
      <c r="Q12" s="182">
        <v>3</v>
      </c>
      <c r="R12" s="183">
        <v>1</v>
      </c>
      <c r="S12" s="184">
        <v>33.299999999999997</v>
      </c>
    </row>
    <row r="13" spans="1:19" ht="19.5" customHeight="1" x14ac:dyDescent="0.25">
      <c r="A13" s="53">
        <v>1</v>
      </c>
      <c r="B13" s="54" t="s">
        <v>6</v>
      </c>
      <c r="C13" s="32">
        <v>28</v>
      </c>
      <c r="D13" s="165">
        <v>7</v>
      </c>
      <c r="E13" s="101">
        <v>1</v>
      </c>
      <c r="F13" s="161" t="s">
        <v>149</v>
      </c>
      <c r="G13" s="167" t="s">
        <v>149</v>
      </c>
      <c r="H13" s="103">
        <v>7</v>
      </c>
      <c r="I13" s="161" t="s">
        <v>149</v>
      </c>
      <c r="J13" s="167" t="s">
        <v>149</v>
      </c>
      <c r="K13" s="103">
        <v>7</v>
      </c>
      <c r="L13" s="162">
        <v>7</v>
      </c>
      <c r="M13" s="167">
        <v>100</v>
      </c>
      <c r="N13" s="101">
        <v>7</v>
      </c>
      <c r="O13" s="161">
        <v>3</v>
      </c>
      <c r="P13" s="167">
        <v>0.42799999999999999</v>
      </c>
      <c r="Q13" s="101"/>
      <c r="R13" s="162"/>
      <c r="S13" s="190"/>
    </row>
    <row r="14" spans="1:19" ht="19.5" customHeight="1" x14ac:dyDescent="0.25">
      <c r="A14" s="53">
        <v>2</v>
      </c>
      <c r="B14" s="54" t="s">
        <v>7</v>
      </c>
      <c r="C14" s="32">
        <v>19</v>
      </c>
      <c r="D14" s="165">
        <v>6</v>
      </c>
      <c r="E14" s="101">
        <v>1</v>
      </c>
      <c r="F14" s="161" t="s">
        <v>149</v>
      </c>
      <c r="G14" s="167" t="s">
        <v>149</v>
      </c>
      <c r="H14" s="103">
        <v>6</v>
      </c>
      <c r="I14" s="161" t="s">
        <v>149</v>
      </c>
      <c r="J14" s="167" t="s">
        <v>149</v>
      </c>
      <c r="K14" s="103">
        <v>6</v>
      </c>
      <c r="L14" s="162">
        <v>6</v>
      </c>
      <c r="M14" s="167">
        <v>100</v>
      </c>
      <c r="N14" s="101">
        <v>6</v>
      </c>
      <c r="O14" s="161">
        <v>0</v>
      </c>
      <c r="P14" s="167">
        <v>0</v>
      </c>
      <c r="Q14" s="101"/>
      <c r="R14" s="162"/>
      <c r="S14" s="190"/>
    </row>
    <row r="15" spans="1:19" ht="19.5" customHeight="1" x14ac:dyDescent="0.25">
      <c r="A15" s="53">
        <v>3</v>
      </c>
      <c r="B15" s="54" t="s">
        <v>8</v>
      </c>
      <c r="C15" s="32">
        <v>23</v>
      </c>
      <c r="D15" s="165">
        <v>7</v>
      </c>
      <c r="E15" s="101">
        <v>1</v>
      </c>
      <c r="F15" s="161" t="s">
        <v>149</v>
      </c>
      <c r="G15" s="167" t="s">
        <v>149</v>
      </c>
      <c r="H15" s="103">
        <v>7</v>
      </c>
      <c r="I15" s="161" t="s">
        <v>149</v>
      </c>
      <c r="J15" s="167" t="s">
        <v>149</v>
      </c>
      <c r="K15" s="103">
        <v>7</v>
      </c>
      <c r="L15" s="162">
        <v>7</v>
      </c>
      <c r="M15" s="167">
        <v>100</v>
      </c>
      <c r="N15" s="101">
        <v>7</v>
      </c>
      <c r="O15" s="161">
        <v>0</v>
      </c>
      <c r="P15" s="167">
        <v>0</v>
      </c>
      <c r="Q15" s="101"/>
      <c r="R15" s="162"/>
      <c r="S15" s="190"/>
    </row>
    <row r="16" spans="1:19" ht="19.5" customHeight="1" x14ac:dyDescent="0.25">
      <c r="A16" s="53">
        <v>4</v>
      </c>
      <c r="B16" s="54" t="s">
        <v>9</v>
      </c>
      <c r="C16" s="32">
        <v>31</v>
      </c>
      <c r="D16" s="165">
        <v>8</v>
      </c>
      <c r="E16" s="101">
        <v>1</v>
      </c>
      <c r="F16" s="161" t="s">
        <v>149</v>
      </c>
      <c r="G16" s="167" t="s">
        <v>149</v>
      </c>
      <c r="H16" s="103">
        <v>2</v>
      </c>
      <c r="I16" s="161" t="s">
        <v>149</v>
      </c>
      <c r="J16" s="167" t="s">
        <v>149</v>
      </c>
      <c r="K16" s="103">
        <v>8</v>
      </c>
      <c r="L16" s="162">
        <v>8</v>
      </c>
      <c r="M16" s="167">
        <v>100</v>
      </c>
      <c r="N16" s="101">
        <v>8</v>
      </c>
      <c r="O16" s="161">
        <v>0</v>
      </c>
      <c r="P16" s="167">
        <v>0</v>
      </c>
      <c r="Q16" s="101"/>
      <c r="R16" s="162"/>
      <c r="S16" s="190"/>
    </row>
    <row r="17" spans="1:19" ht="19.5" customHeight="1" x14ac:dyDescent="0.25">
      <c r="A17" s="53">
        <v>5</v>
      </c>
      <c r="B17" s="54" t="s">
        <v>10</v>
      </c>
      <c r="C17" s="32">
        <v>27</v>
      </c>
      <c r="D17" s="165">
        <v>3</v>
      </c>
      <c r="E17" s="101">
        <v>1</v>
      </c>
      <c r="F17" s="161" t="s">
        <v>149</v>
      </c>
      <c r="G17" s="167" t="s">
        <v>149</v>
      </c>
      <c r="H17" s="103">
        <v>3</v>
      </c>
      <c r="I17" s="161" t="s">
        <v>149</v>
      </c>
      <c r="J17" s="167" t="s">
        <v>149</v>
      </c>
      <c r="K17" s="103">
        <v>3</v>
      </c>
      <c r="L17" s="162">
        <v>0</v>
      </c>
      <c r="M17" s="167" t="s">
        <v>149</v>
      </c>
      <c r="N17" s="101">
        <v>3</v>
      </c>
      <c r="O17" s="161">
        <v>0</v>
      </c>
      <c r="P17" s="167">
        <v>0</v>
      </c>
      <c r="Q17" s="101"/>
      <c r="R17" s="162"/>
      <c r="S17" s="190"/>
    </row>
    <row r="18" spans="1:19" ht="19.5" customHeight="1" x14ac:dyDescent="0.25">
      <c r="A18" s="53">
        <v>6</v>
      </c>
      <c r="B18" s="54" t="s">
        <v>11</v>
      </c>
      <c r="C18" s="32">
        <v>21</v>
      </c>
      <c r="D18" s="165">
        <v>3</v>
      </c>
      <c r="E18" s="101">
        <v>1</v>
      </c>
      <c r="F18" s="161" t="s">
        <v>149</v>
      </c>
      <c r="G18" s="167" t="s">
        <v>149</v>
      </c>
      <c r="H18" s="103">
        <v>3</v>
      </c>
      <c r="I18" s="161" t="s">
        <v>149</v>
      </c>
      <c r="J18" s="167" t="s">
        <v>149</v>
      </c>
      <c r="K18" s="103">
        <v>3</v>
      </c>
      <c r="L18" s="162">
        <v>0</v>
      </c>
      <c r="M18" s="167" t="s">
        <v>149</v>
      </c>
      <c r="N18" s="101">
        <v>3</v>
      </c>
      <c r="O18" s="161">
        <v>0</v>
      </c>
      <c r="P18" s="167">
        <v>0</v>
      </c>
      <c r="Q18" s="101"/>
      <c r="R18" s="162"/>
      <c r="S18" s="190"/>
    </row>
    <row r="19" spans="1:19" ht="19.5" customHeight="1" x14ac:dyDescent="0.25">
      <c r="A19" s="53">
        <v>7</v>
      </c>
      <c r="B19" s="54" t="s">
        <v>29</v>
      </c>
      <c r="C19" s="32">
        <v>12</v>
      </c>
      <c r="D19" s="165">
        <v>3</v>
      </c>
      <c r="E19" s="101">
        <v>3</v>
      </c>
      <c r="F19" s="161">
        <v>1</v>
      </c>
      <c r="G19" s="167">
        <v>100</v>
      </c>
      <c r="H19" s="103">
        <v>3</v>
      </c>
      <c r="I19" s="161">
        <v>3</v>
      </c>
      <c r="J19" s="167">
        <v>100</v>
      </c>
      <c r="K19" s="103">
        <v>3</v>
      </c>
      <c r="L19" s="162">
        <v>3</v>
      </c>
      <c r="M19" s="167">
        <v>100</v>
      </c>
      <c r="N19" s="101">
        <v>3</v>
      </c>
      <c r="O19" s="161">
        <v>3</v>
      </c>
      <c r="P19" s="167">
        <v>100</v>
      </c>
      <c r="Q19" s="101">
        <v>1</v>
      </c>
      <c r="R19" s="162">
        <v>1</v>
      </c>
      <c r="S19" s="190">
        <v>100</v>
      </c>
    </row>
    <row r="20" spans="1:19" ht="19.5" customHeight="1" x14ac:dyDescent="0.25">
      <c r="A20" s="53">
        <v>8</v>
      </c>
      <c r="B20" s="54" t="s">
        <v>13</v>
      </c>
      <c r="C20" s="32">
        <v>16</v>
      </c>
      <c r="D20" s="165">
        <v>3</v>
      </c>
      <c r="E20" s="101">
        <v>1</v>
      </c>
      <c r="F20" s="161" t="s">
        <v>149</v>
      </c>
      <c r="G20" s="167" t="s">
        <v>149</v>
      </c>
      <c r="H20" s="103">
        <v>3</v>
      </c>
      <c r="I20" s="161" t="s">
        <v>149</v>
      </c>
      <c r="J20" s="167" t="s">
        <v>149</v>
      </c>
      <c r="K20" s="103">
        <v>3</v>
      </c>
      <c r="L20" s="162">
        <v>0</v>
      </c>
      <c r="M20" s="167" t="s">
        <v>149</v>
      </c>
      <c r="N20" s="101">
        <v>3</v>
      </c>
      <c r="O20" s="161">
        <v>0</v>
      </c>
      <c r="P20" s="167">
        <v>0</v>
      </c>
      <c r="Q20" s="101"/>
      <c r="R20" s="162"/>
      <c r="S20" s="190"/>
    </row>
    <row r="21" spans="1:19" ht="19.5" customHeight="1" x14ac:dyDescent="0.25">
      <c r="A21" s="53">
        <v>9</v>
      </c>
      <c r="B21" s="54" t="s">
        <v>14</v>
      </c>
      <c r="C21" s="32">
        <v>6</v>
      </c>
      <c r="D21" s="165">
        <v>6</v>
      </c>
      <c r="E21" s="101">
        <v>1</v>
      </c>
      <c r="F21" s="161" t="s">
        <v>149</v>
      </c>
      <c r="G21" s="167" t="s">
        <v>149</v>
      </c>
      <c r="H21" s="103">
        <v>6</v>
      </c>
      <c r="I21" s="161" t="s">
        <v>149</v>
      </c>
      <c r="J21" s="167" t="s">
        <v>149</v>
      </c>
      <c r="K21" s="103">
        <v>6</v>
      </c>
      <c r="L21" s="162">
        <v>6</v>
      </c>
      <c r="M21" s="167">
        <v>100</v>
      </c>
      <c r="N21" s="101">
        <v>6</v>
      </c>
      <c r="O21" s="161">
        <v>3</v>
      </c>
      <c r="P21" s="167">
        <v>0.5</v>
      </c>
      <c r="Q21" s="101"/>
      <c r="R21" s="162"/>
      <c r="S21" s="190"/>
    </row>
    <row r="22" spans="1:19" ht="19.5" customHeight="1" x14ac:dyDescent="0.25">
      <c r="A22" s="53">
        <v>10</v>
      </c>
      <c r="B22" s="54" t="s">
        <v>15</v>
      </c>
      <c r="C22" s="32">
        <v>32</v>
      </c>
      <c r="D22" s="165">
        <v>6</v>
      </c>
      <c r="E22" s="101">
        <v>1</v>
      </c>
      <c r="F22" s="161">
        <v>1</v>
      </c>
      <c r="G22" s="167">
        <v>100</v>
      </c>
      <c r="H22" s="103">
        <v>6</v>
      </c>
      <c r="I22" s="161" t="s">
        <v>149</v>
      </c>
      <c r="J22" s="167" t="s">
        <v>149</v>
      </c>
      <c r="K22" s="103">
        <v>6</v>
      </c>
      <c r="L22" s="162">
        <v>6</v>
      </c>
      <c r="M22" s="167">
        <v>100</v>
      </c>
      <c r="N22" s="101">
        <v>6</v>
      </c>
      <c r="O22" s="161">
        <v>0</v>
      </c>
      <c r="P22" s="167">
        <v>0</v>
      </c>
      <c r="Q22" s="101"/>
      <c r="R22" s="162"/>
      <c r="S22" s="190"/>
    </row>
    <row r="23" spans="1:19" ht="19.5" customHeight="1" x14ac:dyDescent="0.25">
      <c r="A23" s="53">
        <v>11</v>
      </c>
      <c r="B23" s="54" t="s">
        <v>16</v>
      </c>
      <c r="C23" s="32">
        <v>22</v>
      </c>
      <c r="D23" s="165">
        <v>6</v>
      </c>
      <c r="E23" s="101">
        <v>1</v>
      </c>
      <c r="F23" s="161" t="s">
        <v>149</v>
      </c>
      <c r="G23" s="167" t="s">
        <v>149</v>
      </c>
      <c r="H23" s="103">
        <v>6</v>
      </c>
      <c r="I23" s="161" t="s">
        <v>149</v>
      </c>
      <c r="J23" s="167" t="s">
        <v>149</v>
      </c>
      <c r="K23" s="103">
        <v>6</v>
      </c>
      <c r="L23" s="162">
        <v>0</v>
      </c>
      <c r="M23" s="167" t="s">
        <v>149</v>
      </c>
      <c r="N23" s="101">
        <v>6</v>
      </c>
      <c r="O23" s="161">
        <v>6</v>
      </c>
      <c r="P23" s="167">
        <v>100</v>
      </c>
      <c r="Q23" s="101">
        <v>1</v>
      </c>
      <c r="R23" s="162"/>
      <c r="S23" s="190"/>
    </row>
    <row r="24" spans="1:19" ht="19.5" customHeight="1" x14ac:dyDescent="0.25">
      <c r="A24" s="53">
        <v>12</v>
      </c>
      <c r="B24" s="54" t="s">
        <v>17</v>
      </c>
      <c r="C24" s="32">
        <v>12</v>
      </c>
      <c r="D24" s="165">
        <v>3</v>
      </c>
      <c r="E24" s="101">
        <v>2</v>
      </c>
      <c r="F24" s="161" t="s">
        <v>149</v>
      </c>
      <c r="G24" s="167" t="s">
        <v>149</v>
      </c>
      <c r="H24" s="103">
        <v>2</v>
      </c>
      <c r="I24" s="161" t="s">
        <v>149</v>
      </c>
      <c r="J24" s="167" t="s">
        <v>149</v>
      </c>
      <c r="K24" s="103">
        <v>3</v>
      </c>
      <c r="L24" s="162">
        <v>0</v>
      </c>
      <c r="M24" s="167" t="s">
        <v>149</v>
      </c>
      <c r="N24" s="101">
        <v>3</v>
      </c>
      <c r="O24" s="161">
        <v>0</v>
      </c>
      <c r="P24" s="167">
        <v>0</v>
      </c>
      <c r="Q24" s="101">
        <v>1</v>
      </c>
      <c r="R24" s="162"/>
      <c r="S24" s="190"/>
    </row>
    <row r="25" spans="1:19" ht="19.5" customHeight="1" x14ac:dyDescent="0.25">
      <c r="A25" s="53">
        <v>13</v>
      </c>
      <c r="B25" s="54" t="s">
        <v>18</v>
      </c>
      <c r="C25" s="32">
        <v>13</v>
      </c>
      <c r="D25" s="165">
        <v>3</v>
      </c>
      <c r="E25" s="101">
        <v>1</v>
      </c>
      <c r="F25" s="161" t="s">
        <v>149</v>
      </c>
      <c r="G25" s="167" t="s">
        <v>149</v>
      </c>
      <c r="H25" s="103">
        <v>3</v>
      </c>
      <c r="I25" s="161" t="s">
        <v>149</v>
      </c>
      <c r="J25" s="167" t="s">
        <v>149</v>
      </c>
      <c r="K25" s="103">
        <v>3</v>
      </c>
      <c r="L25" s="163">
        <v>0</v>
      </c>
      <c r="M25" s="167" t="s">
        <v>149</v>
      </c>
      <c r="N25" s="101">
        <v>3</v>
      </c>
      <c r="O25" s="161">
        <v>0</v>
      </c>
      <c r="P25" s="167">
        <v>0</v>
      </c>
      <c r="Q25" s="101"/>
      <c r="R25" s="162"/>
      <c r="S25" s="190"/>
    </row>
  </sheetData>
  <mergeCells count="31">
    <mergeCell ref="N8:P8"/>
    <mergeCell ref="Q8:S8"/>
    <mergeCell ref="Q10:Q11"/>
    <mergeCell ref="O10:P10"/>
    <mergeCell ref="R10:S10"/>
    <mergeCell ref="C8:C11"/>
    <mergeCell ref="D8:D11"/>
    <mergeCell ref="B8:B11"/>
    <mergeCell ref="A8:A11"/>
    <mergeCell ref="K8:M8"/>
    <mergeCell ref="E10:E11"/>
    <mergeCell ref="E9:G9"/>
    <mergeCell ref="F10:G10"/>
    <mergeCell ref="E8:G8"/>
    <mergeCell ref="H8:J8"/>
    <mergeCell ref="R4:S4"/>
    <mergeCell ref="A2:E2"/>
    <mergeCell ref="A3:E3"/>
    <mergeCell ref="I10:J10"/>
    <mergeCell ref="H9:J9"/>
    <mergeCell ref="K9:M9"/>
    <mergeCell ref="K10:K11"/>
    <mergeCell ref="L10:M10"/>
    <mergeCell ref="H10:H11"/>
    <mergeCell ref="N9:P9"/>
    <mergeCell ref="Q9:S9"/>
    <mergeCell ref="N10:N11"/>
    <mergeCell ref="M2:N2"/>
    <mergeCell ref="A5:S5"/>
    <mergeCell ref="E4:N4"/>
    <mergeCell ref="A6:S6"/>
  </mergeCells>
  <pageMargins left="0.49" right="0.36" top="0.2" bottom="0.2" header="0.23" footer="0.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R12" sqref="R12"/>
    </sheetView>
  </sheetViews>
  <sheetFormatPr defaultRowHeight="15" x14ac:dyDescent="0.25"/>
  <cols>
    <col min="1" max="1" width="5" customWidth="1"/>
    <col min="2" max="2" width="21.5703125" customWidth="1"/>
    <col min="3" max="3" width="11.42578125" customWidth="1"/>
  </cols>
  <sheetData>
    <row r="1" spans="1:14" ht="15.75" x14ac:dyDescent="0.25">
      <c r="A1" s="225" t="s">
        <v>30</v>
      </c>
      <c r="B1" s="225"/>
      <c r="C1" s="225"/>
      <c r="D1" s="225"/>
      <c r="E1" s="4"/>
      <c r="F1" s="1"/>
      <c r="G1" s="1"/>
      <c r="H1" s="1"/>
      <c r="I1" s="1"/>
      <c r="J1" s="1"/>
      <c r="N1" s="108"/>
    </row>
    <row r="2" spans="1:14" ht="15.75" x14ac:dyDescent="0.25">
      <c r="A2" s="226" t="s">
        <v>19</v>
      </c>
      <c r="B2" s="226"/>
      <c r="C2" s="226"/>
      <c r="D2" s="226"/>
      <c r="E2" s="5"/>
      <c r="F2" s="1"/>
      <c r="G2" s="1"/>
      <c r="H2" s="1"/>
      <c r="I2" s="1"/>
      <c r="J2" s="1"/>
      <c r="K2" s="1"/>
      <c r="L2" s="1"/>
      <c r="M2" s="1"/>
    </row>
    <row r="3" spans="1:14" ht="15.75" x14ac:dyDescent="0.25">
      <c r="A3" s="105"/>
      <c r="B3" s="105"/>
      <c r="C3" s="105"/>
      <c r="D3" s="5"/>
      <c r="E3" s="341"/>
      <c r="F3" s="341"/>
      <c r="G3" s="341"/>
      <c r="H3" s="341"/>
      <c r="I3" s="1"/>
      <c r="J3" s="1"/>
      <c r="K3" s="1"/>
      <c r="L3" s="235" t="s">
        <v>104</v>
      </c>
      <c r="M3" s="235"/>
    </row>
    <row r="4" spans="1:14" ht="18.75" x14ac:dyDescent="0.3">
      <c r="A4" s="274" t="s">
        <v>119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4" ht="15.75" x14ac:dyDescent="0.25">
      <c r="A5" s="271" t="s">
        <v>173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4" ht="15.75" x14ac:dyDescent="0.25">
      <c r="A6" s="49"/>
      <c r="B6" s="50"/>
      <c r="C6" s="51"/>
      <c r="D6" s="51"/>
      <c r="E6" s="51"/>
      <c r="F6" s="52"/>
      <c r="G6" s="49"/>
      <c r="H6" s="49"/>
      <c r="I6" s="49"/>
      <c r="J6" s="49"/>
      <c r="K6" s="49"/>
      <c r="L6" s="49"/>
      <c r="M6" s="49"/>
    </row>
    <row r="7" spans="1:14" ht="19.5" customHeight="1" x14ac:dyDescent="0.25">
      <c r="A7" s="342" t="s">
        <v>0</v>
      </c>
      <c r="B7" s="342" t="s">
        <v>25</v>
      </c>
      <c r="C7" s="352" t="s">
        <v>87</v>
      </c>
      <c r="D7" s="352"/>
      <c r="E7" s="352"/>
      <c r="F7" s="352"/>
      <c r="G7" s="352"/>
      <c r="H7" s="352"/>
      <c r="I7" s="352"/>
      <c r="J7" s="348" t="s">
        <v>88</v>
      </c>
      <c r="K7" s="349"/>
      <c r="L7" s="349"/>
      <c r="M7" s="350"/>
    </row>
    <row r="8" spans="1:14" ht="19.5" customHeight="1" x14ac:dyDescent="0.25">
      <c r="A8" s="343"/>
      <c r="B8" s="343"/>
      <c r="C8" s="351" t="s">
        <v>67</v>
      </c>
      <c r="D8" s="351"/>
      <c r="E8" s="351"/>
      <c r="F8" s="338" t="s">
        <v>101</v>
      </c>
      <c r="G8" s="338"/>
      <c r="H8" s="338"/>
      <c r="I8" s="338"/>
      <c r="J8" s="339" t="s">
        <v>67</v>
      </c>
      <c r="K8" s="336" t="s">
        <v>101</v>
      </c>
      <c r="L8" s="336"/>
      <c r="M8" s="337"/>
    </row>
    <row r="9" spans="1:14" ht="93.75" customHeight="1" x14ac:dyDescent="0.25">
      <c r="A9" s="344"/>
      <c r="B9" s="344"/>
      <c r="C9" s="109" t="s">
        <v>20</v>
      </c>
      <c r="D9" s="110" t="s">
        <v>97</v>
      </c>
      <c r="E9" s="111" t="s">
        <v>65</v>
      </c>
      <c r="F9" s="112" t="s">
        <v>89</v>
      </c>
      <c r="G9" s="106" t="s">
        <v>99</v>
      </c>
      <c r="H9" s="106" t="s">
        <v>98</v>
      </c>
      <c r="I9" s="107" t="s">
        <v>100</v>
      </c>
      <c r="J9" s="339"/>
      <c r="K9" s="106" t="s">
        <v>52</v>
      </c>
      <c r="L9" s="113" t="s">
        <v>102</v>
      </c>
      <c r="M9" s="107" t="s">
        <v>100</v>
      </c>
    </row>
    <row r="10" spans="1:14" ht="20.25" customHeight="1" x14ac:dyDescent="0.25">
      <c r="A10" s="55"/>
      <c r="B10" s="56" t="s">
        <v>24</v>
      </c>
      <c r="C10" s="193">
        <v>13824</v>
      </c>
      <c r="D10" s="194">
        <v>3616</v>
      </c>
      <c r="E10" s="195">
        <v>10208</v>
      </c>
      <c r="F10" s="193">
        <v>1499</v>
      </c>
      <c r="G10" s="194">
        <v>41.5</v>
      </c>
      <c r="H10" s="194">
        <v>10.8</v>
      </c>
      <c r="I10" s="196">
        <v>-593</v>
      </c>
      <c r="J10" s="193">
        <v>7373</v>
      </c>
      <c r="K10" s="96"/>
      <c r="L10" s="100"/>
      <c r="M10" s="191"/>
    </row>
    <row r="11" spans="1:14" ht="20.25" customHeight="1" x14ac:dyDescent="0.25">
      <c r="A11" s="53">
        <v>1</v>
      </c>
      <c r="B11" s="54" t="s">
        <v>6</v>
      </c>
      <c r="C11" s="97">
        <v>1200</v>
      </c>
      <c r="D11" s="98">
        <v>400</v>
      </c>
      <c r="E11" s="99">
        <v>800</v>
      </c>
      <c r="F11" s="101">
        <v>0</v>
      </c>
      <c r="G11" s="102" t="s">
        <v>160</v>
      </c>
      <c r="H11" s="102" t="s">
        <v>160</v>
      </c>
      <c r="I11" s="192">
        <v>-266</v>
      </c>
      <c r="J11" s="103">
        <v>460</v>
      </c>
      <c r="K11" s="98"/>
      <c r="L11" s="100"/>
      <c r="M11" s="114"/>
    </row>
    <row r="12" spans="1:14" ht="20.25" customHeight="1" x14ac:dyDescent="0.25">
      <c r="A12" s="53">
        <v>2</v>
      </c>
      <c r="B12" s="54" t="s">
        <v>7</v>
      </c>
      <c r="C12" s="97">
        <v>200</v>
      </c>
      <c r="D12" s="98">
        <v>50</v>
      </c>
      <c r="E12" s="99">
        <v>150</v>
      </c>
      <c r="F12" s="101">
        <v>27</v>
      </c>
      <c r="G12" s="102">
        <v>54</v>
      </c>
      <c r="H12" s="102">
        <v>13.5</v>
      </c>
      <c r="I12" s="192">
        <v>22</v>
      </c>
      <c r="J12" s="103">
        <v>570</v>
      </c>
      <c r="K12" s="98"/>
      <c r="L12" s="100"/>
      <c r="M12" s="114"/>
    </row>
    <row r="13" spans="1:14" ht="20.25" customHeight="1" x14ac:dyDescent="0.25">
      <c r="A13" s="53">
        <v>3</v>
      </c>
      <c r="B13" s="54" t="s">
        <v>8</v>
      </c>
      <c r="C13" s="97">
        <v>600</v>
      </c>
      <c r="D13" s="98">
        <v>150</v>
      </c>
      <c r="E13" s="99">
        <v>450</v>
      </c>
      <c r="F13" s="101">
        <v>3</v>
      </c>
      <c r="G13" s="102">
        <v>2</v>
      </c>
      <c r="H13" s="102">
        <v>0.5</v>
      </c>
      <c r="I13" s="192">
        <v>-87</v>
      </c>
      <c r="J13" s="103">
        <v>720</v>
      </c>
      <c r="K13" s="98"/>
      <c r="L13" s="100"/>
      <c r="M13" s="114"/>
    </row>
    <row r="14" spans="1:14" ht="20.25" customHeight="1" x14ac:dyDescent="0.25">
      <c r="A14" s="53">
        <v>4</v>
      </c>
      <c r="B14" s="54" t="s">
        <v>9</v>
      </c>
      <c r="C14" s="97">
        <v>700</v>
      </c>
      <c r="D14" s="98">
        <v>150</v>
      </c>
      <c r="E14" s="99">
        <v>550</v>
      </c>
      <c r="F14" s="101">
        <v>46</v>
      </c>
      <c r="G14" s="102">
        <v>30.7</v>
      </c>
      <c r="H14" s="102">
        <v>6.6</v>
      </c>
      <c r="I14" s="192">
        <v>-122</v>
      </c>
      <c r="J14" s="103">
        <v>870</v>
      </c>
      <c r="K14" s="98"/>
      <c r="L14" s="100"/>
      <c r="M14" s="114"/>
    </row>
    <row r="15" spans="1:14" ht="20.25" customHeight="1" x14ac:dyDescent="0.25">
      <c r="A15" s="53">
        <v>5</v>
      </c>
      <c r="B15" s="54" t="s">
        <v>10</v>
      </c>
      <c r="C15" s="97">
        <v>450</v>
      </c>
      <c r="D15" s="98">
        <v>150</v>
      </c>
      <c r="E15" s="99">
        <v>300</v>
      </c>
      <c r="F15" s="101">
        <v>216</v>
      </c>
      <c r="G15" s="102">
        <v>144</v>
      </c>
      <c r="H15" s="102">
        <v>48</v>
      </c>
      <c r="I15" s="192">
        <v>93</v>
      </c>
      <c r="J15" s="103">
        <v>750</v>
      </c>
      <c r="K15" s="98"/>
      <c r="L15" s="100"/>
      <c r="M15" s="114"/>
    </row>
    <row r="16" spans="1:14" ht="20.25" customHeight="1" x14ac:dyDescent="0.25">
      <c r="A16" s="53">
        <v>6</v>
      </c>
      <c r="B16" s="54" t="s">
        <v>11</v>
      </c>
      <c r="C16" s="97">
        <v>170</v>
      </c>
      <c r="D16" s="98">
        <v>170</v>
      </c>
      <c r="E16" s="99">
        <v>0</v>
      </c>
      <c r="F16" s="101">
        <v>53</v>
      </c>
      <c r="G16" s="102">
        <v>31.2</v>
      </c>
      <c r="H16" s="102">
        <v>31.2</v>
      </c>
      <c r="I16" s="192">
        <v>13</v>
      </c>
      <c r="J16" s="103">
        <v>820</v>
      </c>
      <c r="K16" s="98"/>
      <c r="L16" s="100"/>
      <c r="M16" s="114"/>
    </row>
    <row r="17" spans="1:13" ht="20.25" customHeight="1" x14ac:dyDescent="0.25">
      <c r="A17" s="53">
        <v>7</v>
      </c>
      <c r="B17" s="54" t="s">
        <v>29</v>
      </c>
      <c r="C17" s="97">
        <v>2000</v>
      </c>
      <c r="D17" s="98">
        <v>300</v>
      </c>
      <c r="E17" s="99">
        <v>1700</v>
      </c>
      <c r="F17" s="101">
        <v>245</v>
      </c>
      <c r="G17" s="102">
        <v>81.7</v>
      </c>
      <c r="H17" s="102">
        <v>12.3</v>
      </c>
      <c r="I17" s="192">
        <v>76</v>
      </c>
      <c r="J17" s="103">
        <v>570</v>
      </c>
      <c r="K17" s="98"/>
      <c r="L17" s="100"/>
      <c r="M17" s="114"/>
    </row>
    <row r="18" spans="1:13" ht="20.25" customHeight="1" x14ac:dyDescent="0.25">
      <c r="A18" s="53">
        <v>8</v>
      </c>
      <c r="B18" s="54" t="s">
        <v>13</v>
      </c>
      <c r="C18" s="97">
        <v>1700</v>
      </c>
      <c r="D18" s="98">
        <v>250</v>
      </c>
      <c r="E18" s="99">
        <v>1450</v>
      </c>
      <c r="F18" s="101">
        <v>49</v>
      </c>
      <c r="G18" s="102">
        <v>19.600000000000001</v>
      </c>
      <c r="H18" s="102">
        <v>2.9</v>
      </c>
      <c r="I18" s="192">
        <v>-85</v>
      </c>
      <c r="J18" s="103">
        <v>620</v>
      </c>
      <c r="K18" s="98"/>
      <c r="L18" s="100"/>
      <c r="M18" s="114"/>
    </row>
    <row r="19" spans="1:13" ht="20.25" customHeight="1" x14ac:dyDescent="0.25">
      <c r="A19" s="53">
        <v>9</v>
      </c>
      <c r="B19" s="54" t="s">
        <v>14</v>
      </c>
      <c r="C19" s="97">
        <v>500</v>
      </c>
      <c r="D19" s="98">
        <v>100</v>
      </c>
      <c r="E19" s="99">
        <v>400</v>
      </c>
      <c r="F19" s="101">
        <v>39</v>
      </c>
      <c r="G19" s="102">
        <v>39</v>
      </c>
      <c r="H19" s="102">
        <v>7.8</v>
      </c>
      <c r="I19" s="192">
        <v>23</v>
      </c>
      <c r="J19" s="103">
        <v>180</v>
      </c>
      <c r="K19" s="98"/>
      <c r="L19" s="100"/>
      <c r="M19" s="114"/>
    </row>
    <row r="20" spans="1:13" ht="20.25" customHeight="1" x14ac:dyDescent="0.25">
      <c r="A20" s="53">
        <v>10</v>
      </c>
      <c r="B20" s="54" t="s">
        <v>15</v>
      </c>
      <c r="C20" s="97">
        <v>990</v>
      </c>
      <c r="D20" s="98">
        <v>150</v>
      </c>
      <c r="E20" s="99">
        <v>840</v>
      </c>
      <c r="F20" s="101">
        <v>42</v>
      </c>
      <c r="G20" s="102">
        <v>28</v>
      </c>
      <c r="H20" s="102">
        <v>4.2</v>
      </c>
      <c r="I20" s="192">
        <v>-94</v>
      </c>
      <c r="J20" s="103">
        <v>620</v>
      </c>
      <c r="K20" s="98"/>
      <c r="L20" s="100"/>
      <c r="M20" s="114"/>
    </row>
    <row r="21" spans="1:13" ht="20.25" customHeight="1" x14ac:dyDescent="0.25">
      <c r="A21" s="53">
        <v>11</v>
      </c>
      <c r="B21" s="54" t="s">
        <v>16</v>
      </c>
      <c r="C21" s="97">
        <v>980</v>
      </c>
      <c r="D21" s="98">
        <v>150</v>
      </c>
      <c r="E21" s="99">
        <v>830</v>
      </c>
      <c r="F21" s="101">
        <v>26</v>
      </c>
      <c r="G21" s="102">
        <v>17.3</v>
      </c>
      <c r="H21" s="102">
        <v>2.7</v>
      </c>
      <c r="I21" s="192">
        <v>8</v>
      </c>
      <c r="J21" s="103">
        <v>550</v>
      </c>
      <c r="K21" s="98"/>
      <c r="L21" s="100"/>
      <c r="M21" s="114"/>
    </row>
    <row r="22" spans="1:13" ht="20.25" customHeight="1" x14ac:dyDescent="0.25">
      <c r="A22" s="53">
        <v>12</v>
      </c>
      <c r="B22" s="54" t="s">
        <v>17</v>
      </c>
      <c r="C22" s="97">
        <v>280</v>
      </c>
      <c r="D22" s="98">
        <v>50</v>
      </c>
      <c r="E22" s="99">
        <v>230</v>
      </c>
      <c r="F22" s="101">
        <v>15</v>
      </c>
      <c r="G22" s="102">
        <v>30</v>
      </c>
      <c r="H22" s="102">
        <v>5.4</v>
      </c>
      <c r="I22" s="192">
        <v>-16</v>
      </c>
      <c r="J22" s="103">
        <v>170</v>
      </c>
      <c r="K22" s="98"/>
      <c r="L22" s="100"/>
      <c r="M22" s="114"/>
    </row>
    <row r="23" spans="1:13" ht="20.25" customHeight="1" x14ac:dyDescent="0.25">
      <c r="A23" s="53">
        <v>13</v>
      </c>
      <c r="B23" s="54" t="s">
        <v>18</v>
      </c>
      <c r="C23" s="97">
        <v>146</v>
      </c>
      <c r="D23" s="98">
        <v>46</v>
      </c>
      <c r="E23" s="99">
        <v>100</v>
      </c>
      <c r="F23" s="101">
        <v>64</v>
      </c>
      <c r="G23" s="102">
        <v>139.1</v>
      </c>
      <c r="H23" s="102">
        <v>43.8</v>
      </c>
      <c r="I23" s="192">
        <v>59</v>
      </c>
      <c r="J23" s="103">
        <v>473</v>
      </c>
      <c r="K23" s="104"/>
      <c r="L23" s="115"/>
      <c r="M23" s="114"/>
    </row>
    <row r="24" spans="1:13" ht="20.25" customHeight="1" x14ac:dyDescent="0.25"/>
  </sheetData>
  <mergeCells count="14">
    <mergeCell ref="C8:E8"/>
    <mergeCell ref="F8:I8"/>
    <mergeCell ref="J8:J9"/>
    <mergeCell ref="K8:M8"/>
    <mergeCell ref="A1:D1"/>
    <mergeCell ref="A2:D2"/>
    <mergeCell ref="A7:A9"/>
    <mergeCell ref="B7:B9"/>
    <mergeCell ref="C7:I7"/>
    <mergeCell ref="L3:M3"/>
    <mergeCell ref="E3:H3"/>
    <mergeCell ref="A4:M4"/>
    <mergeCell ref="A5:M5"/>
    <mergeCell ref="J7:M7"/>
  </mergeCells>
  <pageMargins left="0.7" right="0.7" top="0.5699999999999999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1. Nhân lực cấp  huyện</vt:lpstr>
      <vt:lpstr>2. Kinh phí huyện, xã</vt:lpstr>
      <vt:lpstr>3.BPTT CD</vt:lpstr>
      <vt:lpstr>4. CSSKSS CD</vt:lpstr>
      <vt:lpstr>5.BPTT</vt:lpstr>
      <vt:lpstr>6.Mức sinh</vt:lpstr>
      <vt:lpstr>7.ĐV vi phạm</vt:lpstr>
      <vt:lpstr>8.VTN.TN</vt:lpstr>
      <vt:lpstr>9. SLTS.SS</vt:lpstr>
      <vt:lpstr>10. NCT</vt:lpstr>
      <vt:lpstr>'4. CSSKSS CD'!Print_Area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2020-07-23T01:38:07Z</dcterms:modified>
</cp:coreProperties>
</file>